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20520" windowHeight="8055" tabRatio="731" activeTab="2"/>
  </bookViews>
  <sheets>
    <sheet name="Klubbinfo" sheetId="12" r:id="rId1"/>
    <sheet name="Medlemmer" sheetId="15" r:id="rId2"/>
    <sheet name="Årsplan" sheetId="13" r:id="rId3"/>
    <sheet name="Budsjett" sheetId="17" r:id="rId4"/>
    <sheet name="Bilag" sheetId="8" r:id="rId5"/>
    <sheet name="Regnskap" sheetId="7" r:id="rId6"/>
    <sheet name="B etterinm" sheetId="16" r:id="rId7"/>
    <sheet name="A innm." sheetId="14" r:id="rId8"/>
    <sheet name="Revisor" sheetId="19" r:id="rId9"/>
    <sheet name="Inventar" sheetId="18" r:id="rId10"/>
  </sheets>
  <definedNames>
    <definedName name="_xlnm.Print_Area" localSheetId="4">Bilag!$A$1:$Y$90</definedName>
    <definedName name="_xlnm.Print_Titles" localSheetId="4">Bilag!$A:$C</definedName>
  </definedNames>
  <calcPr calcId="145621"/>
</workbook>
</file>

<file path=xl/calcChain.xml><?xml version="1.0" encoding="utf-8"?>
<calcChain xmlns="http://schemas.openxmlformats.org/spreadsheetml/2006/main">
  <c r="F261" i="8" l="1"/>
  <c r="N257" i="8"/>
  <c r="O257" i="8"/>
  <c r="P257" i="8"/>
  <c r="Q257" i="8"/>
  <c r="R257" i="8"/>
  <c r="S257" i="8"/>
  <c r="T257" i="8"/>
  <c r="U257" i="8"/>
  <c r="V257" i="8"/>
  <c r="M257" i="8"/>
  <c r="L257" i="8"/>
  <c r="K257" i="8"/>
  <c r="A8" i="7" l="1"/>
  <c r="J257" i="8" l="1"/>
  <c r="D257" i="8" l="1"/>
  <c r="E257" i="8"/>
  <c r="X257" i="8" l="1"/>
  <c r="W257" i="8"/>
  <c r="F263" i="8" s="1"/>
  <c r="G257" i="8"/>
  <c r="F262" i="8" s="1"/>
  <c r="F257" i="8"/>
  <c r="C2" i="7" l="1"/>
  <c r="Q5" i="14"/>
  <c r="D5" i="14"/>
  <c r="Q4" i="14"/>
  <c r="K4" i="14"/>
  <c r="H4" i="14"/>
  <c r="E4" i="14"/>
  <c r="B4" i="14"/>
  <c r="Q5" i="16"/>
  <c r="D5" i="16"/>
  <c r="Q4" i="16"/>
  <c r="K4" i="16"/>
  <c r="H4" i="16"/>
  <c r="E4" i="16"/>
  <c r="B4" i="16"/>
  <c r="C12" i="7"/>
  <c r="B7" i="7"/>
  <c r="C10" i="7"/>
  <c r="C11" i="7"/>
  <c r="B13" i="7"/>
  <c r="C13" i="7"/>
  <c r="B25" i="17"/>
  <c r="D25" i="17"/>
  <c r="H23" i="17"/>
  <c r="G23" i="17"/>
  <c r="C1" i="18"/>
  <c r="A6" i="7"/>
  <c r="A12" i="7"/>
  <c r="A11" i="7"/>
  <c r="A10" i="7"/>
  <c r="A9" i="7"/>
  <c r="G14" i="7"/>
  <c r="E7" i="7"/>
  <c r="E6" i="7"/>
  <c r="E5" i="7"/>
  <c r="A4" i="13"/>
  <c r="F4" i="13"/>
  <c r="E4" i="13"/>
  <c r="D4" i="13"/>
  <c r="B4" i="13"/>
  <c r="G24" i="17" l="1"/>
  <c r="B23" i="7"/>
  <c r="C20" i="7"/>
  <c r="F24" i="17"/>
  <c r="G25" i="17"/>
  <c r="B20" i="7"/>
  <c r="C23" i="7"/>
  <c r="H24" i="17"/>
  <c r="H25" i="17" s="1"/>
  <c r="G7" i="7" l="1"/>
  <c r="B21" i="7"/>
  <c r="B22" i="7" s="1"/>
  <c r="C21" i="7"/>
  <c r="C22" i="7" s="1"/>
  <c r="G21" i="7" l="1"/>
  <c r="G22" i="7" s="1"/>
  <c r="A21" i="7"/>
  <c r="E21" i="7" s="1"/>
  <c r="G5" i="7" l="1"/>
  <c r="G11" i="7" s="1"/>
</calcChain>
</file>

<file path=xl/sharedStrings.xml><?xml version="1.0" encoding="utf-8"?>
<sst xmlns="http://schemas.openxmlformats.org/spreadsheetml/2006/main" count="527" uniqueCount="262">
  <si>
    <t>Telefon</t>
  </si>
  <si>
    <t>Tekst</t>
  </si>
  <si>
    <t>Debet</t>
  </si>
  <si>
    <t>Kredit</t>
  </si>
  <si>
    <t>Kasse</t>
  </si>
  <si>
    <t>nr.</t>
  </si>
  <si>
    <t>Bilag</t>
  </si>
  <si>
    <t>Bank</t>
  </si>
  <si>
    <t>Diverse</t>
  </si>
  <si>
    <t>Tilskudd</t>
  </si>
  <si>
    <t>Sum</t>
  </si>
  <si>
    <t>Sammendrag av regnskapet</t>
  </si>
  <si>
    <t>Utgifter</t>
  </si>
  <si>
    <t>Inntekter</t>
  </si>
  <si>
    <t>Balansekonto</t>
  </si>
  <si>
    <t>Klubb:</t>
  </si>
  <si>
    <t>År:</t>
  </si>
  <si>
    <t>Kasserer:</t>
  </si>
  <si>
    <t>Leder:</t>
  </si>
  <si>
    <t>Nestleder:</t>
  </si>
  <si>
    <t>Sekretær:</t>
  </si>
  <si>
    <t>Styremedlem:</t>
  </si>
  <si>
    <t>Klubbrådgiver A:</t>
  </si>
  <si>
    <t>Klubbrådgiver B:</t>
  </si>
  <si>
    <t>2 representanter til</t>
  </si>
  <si>
    <t>2 vararepr. til</t>
  </si>
  <si>
    <t>4H-fylkesårsmøtet:</t>
  </si>
  <si>
    <t>Kommune:</t>
  </si>
  <si>
    <t>Fylke:</t>
  </si>
  <si>
    <t>Nr.:</t>
  </si>
  <si>
    <t>2 repr. til årsmøtet</t>
  </si>
  <si>
    <t>i 4H-nemda:</t>
  </si>
  <si>
    <t>2 foreldrerepr.</t>
  </si>
  <si>
    <t>til klubbrådet:</t>
  </si>
  <si>
    <t>1 alumnrepr. til</t>
  </si>
  <si>
    <t>Valgkomite på</t>
  </si>
  <si>
    <t>3 medlemmer</t>
  </si>
  <si>
    <t>Bank, konto nr.:</t>
  </si>
  <si>
    <t>Beholdning ved årets begynnelse,</t>
  </si>
  <si>
    <t>Gjeld og egenkapital</t>
  </si>
  <si>
    <t>Kroner</t>
  </si>
  <si>
    <t>Mnd Dag</t>
  </si>
  <si>
    <t>Arrangemements-</t>
  </si>
  <si>
    <t>komité</t>
  </si>
  <si>
    <t>Revisor</t>
  </si>
  <si>
    <t>Årsplan</t>
  </si>
  <si>
    <t>Klubbnr.:</t>
  </si>
  <si>
    <t>Måned</t>
  </si>
  <si>
    <t>Dato</t>
  </si>
  <si>
    <t>Sted</t>
  </si>
  <si>
    <t>Arrangement</t>
  </si>
  <si>
    <t>Innhold</t>
  </si>
  <si>
    <t>Ansvarlig</t>
  </si>
  <si>
    <t>Januar</t>
  </si>
  <si>
    <t>Desember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</si>
  <si>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</si>
  <si>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</si>
  <si>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</si>
  <si>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</si>
  <si>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</si>
  <si>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</si>
  <si>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</si>
  <si>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</si>
  <si>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</si>
  <si>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</si>
  <si>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I tillegg:</t>
  </si>
  <si>
    <t>E-post</t>
  </si>
  <si>
    <t>Skal sendes 4H i fylket innen 1. februar</t>
  </si>
  <si>
    <t>A Innmelding av nye medlemmer og klubbrådgivere</t>
  </si>
  <si>
    <t>År</t>
  </si>
  <si>
    <t>Klubbens navn</t>
  </si>
  <si>
    <t>Klubb nr.</t>
  </si>
  <si>
    <t>Kommune</t>
  </si>
  <si>
    <t>Fylke</t>
  </si>
  <si>
    <t>Klubbrådgiver A</t>
  </si>
  <si>
    <t>Adresse</t>
  </si>
  <si>
    <t>Navn</t>
  </si>
  <si>
    <t>Blad</t>
  </si>
  <si>
    <t>Kat</t>
  </si>
  <si>
    <t>Kjønn</t>
  </si>
  <si>
    <t>Født</t>
  </si>
  <si>
    <t>Verv</t>
  </si>
  <si>
    <t>4H-prosjekt</t>
  </si>
  <si>
    <t>Innm.   år</t>
  </si>
  <si>
    <t>Bet. Kont. Dato</t>
  </si>
  <si>
    <t xml:space="preserve">Opplysningene på innmeldingsskjema er korrekte: </t>
  </si>
  <si>
    <t>Kasserer</t>
  </si>
  <si>
    <t>Klubbrådgiver</t>
  </si>
  <si>
    <t>Oversikt over medlemmene</t>
  </si>
  <si>
    <t>Kontingent</t>
  </si>
  <si>
    <t>4H-lodd</t>
  </si>
  <si>
    <t>Kat.</t>
  </si>
  <si>
    <t>Kr.</t>
  </si>
  <si>
    <t>Bet. dato</t>
  </si>
  <si>
    <t>Antall</t>
  </si>
  <si>
    <t>Bet. Dato</t>
  </si>
  <si>
    <t>Skal sendes 4H i fylket snarest</t>
  </si>
  <si>
    <t>B Etterinnmelding av nye medlemmer og klubbrådgivere</t>
  </si>
  <si>
    <t>Når 4H-i fylket har registrert innmeldingene vil Norske 4H sende kontingentfaktura til klubben.</t>
  </si>
  <si>
    <t>Finansieringsplan</t>
  </si>
  <si>
    <t>Budsjett</t>
  </si>
  <si>
    <t>For</t>
  </si>
  <si>
    <t>4H-klubb, år</t>
  </si>
  <si>
    <t>Inventar</t>
  </si>
  <si>
    <t>Inventarliste for</t>
  </si>
  <si>
    <t>4H-klubb                         Dato</t>
  </si>
  <si>
    <t>Beskrivelse</t>
  </si>
  <si>
    <t>Oppbevaringssted</t>
  </si>
  <si>
    <t>Antatt verdi</t>
  </si>
  <si>
    <t>Styret skal holde over-</t>
  </si>
  <si>
    <t>sikt over 4H-klubbens</t>
  </si>
  <si>
    <t>eiendeler. Før opp det</t>
  </si>
  <si>
    <t>klubben eier av ulike</t>
  </si>
  <si>
    <t>ting på lista over inven-</t>
  </si>
  <si>
    <t>tar. Det kan være</t>
  </si>
  <si>
    <t>volleyballer, telt, 4H-</t>
  </si>
  <si>
    <t>prosjekthefter og annet</t>
  </si>
  <si>
    <t>materiell.</t>
  </si>
  <si>
    <t xml:space="preserve">Lista bør lages sammen </t>
  </si>
  <si>
    <t>med årsavslutningen</t>
  </si>
  <si>
    <t>hvert år. Gå samtidig</t>
  </si>
  <si>
    <t>gjennom eiendelene.</t>
  </si>
  <si>
    <t xml:space="preserve">Bør noe som ikke er i </t>
  </si>
  <si>
    <t>bruk kastes eller selges?</t>
  </si>
  <si>
    <t>Sjekk spesielt 4H-prosjekt-</t>
  </si>
  <si>
    <t>heftene, det som</t>
  </si>
  <si>
    <t>ikke er med i den siste</t>
  </si>
  <si>
    <t>varekatalogen til Norske</t>
  </si>
  <si>
    <t>4H, bør kastes eller</t>
  </si>
  <si>
    <t>flyttes over i arkiv.</t>
  </si>
  <si>
    <t>Skal sendes 4H i fylket innen 15. desember</t>
  </si>
  <si>
    <t>Melding fra revisor</t>
  </si>
  <si>
    <t>[årstall]</t>
  </si>
  <si>
    <t>[klubbnavn]</t>
  </si>
  <si>
    <t>[kommune]</t>
  </si>
  <si>
    <t>[kommunenr]</t>
  </si>
  <si>
    <t>[klubbnr]</t>
  </si>
  <si>
    <t>[1. Bankkonto]</t>
  </si>
  <si>
    <t>[2. Bankkonto]</t>
  </si>
  <si>
    <t xml:space="preserve"> kasse og bank</t>
  </si>
  <si>
    <t>Varamedlem:</t>
  </si>
  <si>
    <t>Andre utgifter</t>
  </si>
  <si>
    <t>Utstyr</t>
  </si>
  <si>
    <t>Gradering</t>
  </si>
  <si>
    <t>Global Sport</t>
  </si>
  <si>
    <t>Global sport</t>
  </si>
  <si>
    <t>Overførsel fra Jan Holmgren</t>
  </si>
  <si>
    <t>Overførsel fra Gunn Halvorsen</t>
  </si>
  <si>
    <t>Overførsel fra Margrethe Haslund</t>
  </si>
  <si>
    <t>Overførsel fra Margareth Berg</t>
  </si>
  <si>
    <t>Kredinor</t>
  </si>
  <si>
    <t>Overførsel fra Greta Knutsen</t>
  </si>
  <si>
    <t>Avtalegiro</t>
  </si>
  <si>
    <t>Havna Handel</t>
  </si>
  <si>
    <t>Gebyr</t>
  </si>
  <si>
    <t>Renter</t>
  </si>
  <si>
    <t>Beholdning pr 31.12.12</t>
  </si>
  <si>
    <t>Overførsel Geir Ove Mortensen</t>
  </si>
  <si>
    <t>Halleie</t>
  </si>
  <si>
    <t>Overførsel Inger Forså</t>
  </si>
  <si>
    <t>Overførsel Emil Bjørseth</t>
  </si>
  <si>
    <t>Overførsel Borghild Braastad</t>
  </si>
  <si>
    <t>Overførsel fra Gudrun Karres</t>
  </si>
  <si>
    <t>Fra Nordreisa kmmune</t>
  </si>
  <si>
    <t>Overførsel Inger Olaussen</t>
  </si>
  <si>
    <t>Alta Ntn Taekwondo</t>
  </si>
  <si>
    <t>Fra Nordreisa kommune</t>
  </si>
  <si>
    <t>Til Paul Mathiassen</t>
  </si>
  <si>
    <t>N Taekwondo</t>
  </si>
  <si>
    <t>Overførsel Siv Årsjø</t>
  </si>
  <si>
    <t>Oveerførsel Kristin Høidalen</t>
  </si>
  <si>
    <t>Giro retur</t>
  </si>
  <si>
    <t>Overførsel fra Borghild Braastad</t>
  </si>
  <si>
    <t>Overførsel  fra Emil Bjørseth</t>
  </si>
  <si>
    <t>Giro</t>
  </si>
  <si>
    <t>Norges kampsportforbund</t>
  </si>
  <si>
    <t>National Tae Kwon Do</t>
  </si>
  <si>
    <t>inord as</t>
  </si>
  <si>
    <t>Coop Nord</t>
  </si>
  <si>
    <t>Posten Norge AS</t>
  </si>
  <si>
    <t>Overførsel fra Odd Rudberg</t>
  </si>
  <si>
    <t>Overførsel fra Emil Bjørseth</t>
  </si>
  <si>
    <t>Idrettsrådet</t>
  </si>
  <si>
    <t>Overførsel fra Sawit Thomassen</t>
  </si>
  <si>
    <t>Overførsel</t>
  </si>
  <si>
    <t>Overførsel fra Thomas Myrslett</t>
  </si>
  <si>
    <t>Overførsel fra Annveig Jenssen</t>
  </si>
  <si>
    <t xml:space="preserve">Overførsel fra Line Vollstad </t>
  </si>
  <si>
    <t xml:space="preserve">Overførsel fra Stig Brakstad </t>
  </si>
  <si>
    <t>Overførsel fra Frank Karlsen</t>
  </si>
  <si>
    <t>Tromsø Tae Kwon Do</t>
  </si>
  <si>
    <t>Overførsel gfra Emil Bjørseth</t>
  </si>
  <si>
    <t>Overførsel gra Greta Knutsen</t>
  </si>
  <si>
    <t>Overfrsel Gudrun Karres</t>
  </si>
  <si>
    <t>Overførsel Margrethe Haslund</t>
  </si>
  <si>
    <t>Overførsel Knut Berglund</t>
  </si>
  <si>
    <t>Overførsel Lena Pedersen</t>
  </si>
  <si>
    <t>Overførsel Birthe Andersen</t>
  </si>
  <si>
    <t>Til Geir Ivar</t>
  </si>
  <si>
    <t>Overførsel Jan Hage</t>
  </si>
  <si>
    <t>Overførsel Gudrun Karres</t>
  </si>
  <si>
    <t>Overførsel Birger Storaas</t>
  </si>
  <si>
    <t>Nordreisa kommune</t>
  </si>
  <si>
    <t>Overførsel Karl M Eriksen</t>
  </si>
  <si>
    <t>Overførsel Siw E Hansen</t>
  </si>
  <si>
    <t>Overførsel Monika Dyrnes</t>
  </si>
  <si>
    <t>Overførsel Agnes Bjørgve</t>
  </si>
  <si>
    <t>Overførsel Margareth Berg</t>
  </si>
  <si>
    <t>Overførsel Jon A Braastad</t>
  </si>
  <si>
    <t>Overførsel Anders Boltås</t>
  </si>
  <si>
    <t xml:space="preserve">Overførsel Stig Brakstad </t>
  </si>
  <si>
    <t>Norges Idrettsforbund</t>
  </si>
  <si>
    <t>Overførsel Per O Agledahl</t>
  </si>
  <si>
    <t>Overførse Magdalena Puszakowska</t>
  </si>
  <si>
    <t>Overførsel Kristin Høidalen</t>
  </si>
  <si>
    <t>Overførsel Bjørg Nygaard</t>
  </si>
  <si>
    <t>Overførsel Turid Årsjø</t>
  </si>
  <si>
    <t>Overførsel Monika Dyrnes ( gradering)</t>
  </si>
  <si>
    <t>Overførsel fra Nordreisa TKD klubb ( utstyr)</t>
  </si>
  <si>
    <t>Overførsel fra Nordreisa TDK ( gradering)</t>
  </si>
  <si>
    <t>Balanse</t>
  </si>
  <si>
    <t>Sum inntekter</t>
  </si>
  <si>
    <t>Sum utgifter</t>
  </si>
  <si>
    <t>Kontigenter</t>
  </si>
  <si>
    <t>Tiskudd</t>
  </si>
  <si>
    <t>Gebyrer</t>
  </si>
  <si>
    <t>08.03.13.</t>
  </si>
  <si>
    <t>15.03.13.</t>
  </si>
  <si>
    <t>1604.13</t>
  </si>
  <si>
    <t>01.09.13.</t>
  </si>
  <si>
    <t>09.12.13.</t>
  </si>
  <si>
    <t>Samling/mesterskap</t>
  </si>
  <si>
    <t>Treningssamling/sosialt</t>
  </si>
  <si>
    <t>Storslett</t>
  </si>
  <si>
    <t>Gymsal/svømmehall/pizza</t>
  </si>
  <si>
    <t>Manndalen</t>
  </si>
  <si>
    <t>NTN Grunnkurs</t>
  </si>
  <si>
    <t>Setermoen</t>
  </si>
  <si>
    <t>Regionmesterskap</t>
  </si>
  <si>
    <t>Setermoen NTN</t>
  </si>
  <si>
    <t>klubben</t>
  </si>
  <si>
    <t>Krsitin/Geir Ivar</t>
  </si>
  <si>
    <t>NTN Grunnkurs?</t>
  </si>
  <si>
    <t>klubben/Paul/Master Larsen</t>
  </si>
  <si>
    <t>klubben/Paul</t>
  </si>
  <si>
    <t>Alta</t>
  </si>
  <si>
    <t>Samling</t>
  </si>
  <si>
    <t>Alta NTN</t>
  </si>
  <si>
    <t>Målselv</t>
  </si>
  <si>
    <t>Sommerleir</t>
  </si>
  <si>
    <t>Surnadal</t>
  </si>
  <si>
    <t>Oppstart trening</t>
  </si>
  <si>
    <t>Geir Ivar/hj.instr.</t>
  </si>
  <si>
    <t>Idrettens dag</t>
  </si>
  <si>
    <t>hj.instr.</t>
  </si>
  <si>
    <t>Nord-Troms</t>
  </si>
  <si>
    <t>ARN??</t>
  </si>
  <si>
    <t>Geir Ivar</t>
  </si>
  <si>
    <t>Bodø</t>
  </si>
  <si>
    <t>NNM</t>
  </si>
  <si>
    <t>Tromsø</t>
  </si>
  <si>
    <t>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</si>
</sst>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kr&quot;\ * #,##0.00_ ;_ &quot;kr&quot;\ * \-#,##0.00_ ;_ &quot;kr&quot;\ * &quot;-&quot;??_ ;_ @_ "/>
    <numFmt numFmtId="164" formatCode="_(* #,##0.00_);_(* \(#,##0.00\);_(* &quot;-&quot;??_);_(@_)"/>
    <numFmt numFmtId="165" formatCode="00\ 00\ 00\ 00"/>
    <numFmt numFmtId="166" formatCode="&quot;kr&quot;\ #,##0.00"/>
    <numFmt numFmtId="167" formatCode="dd/mm/yy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b/>
      <sz val="14"/>
      <name val="Arial Narrow"/>
      <family val="2"/>
    </font>
    <font>
      <b/>
      <sz val="10"/>
      <color indexed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9"/>
      <name val="Arial Narrow"/>
      <family val="2"/>
    </font>
    <font>
      <sz val="12"/>
      <name val="Times New Roman"/>
      <family val="1"/>
    </font>
    <font>
      <sz val="9"/>
      <name val="Times New Roman"/>
      <family val="1"/>
    </font>
    <font>
      <sz val="26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1"/>
      <color rgb="FFFA7D00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79998168889431442"/>
        <bgColor indexed="65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9" fillId="4" borderId="69" applyNumberFormat="0" applyAlignment="0" applyProtection="0"/>
    <xf numFmtId="0" fontId="4" fillId="5" borderId="70" applyNumberFormat="0" applyFont="0" applyAlignment="0" applyProtection="0"/>
    <xf numFmtId="0" fontId="3" fillId="6" borderId="0" applyNumberFormat="0" applyBorder="0" applyAlignment="0" applyProtection="0"/>
    <xf numFmtId="0" fontId="2" fillId="7" borderId="0" applyNumberFormat="0" applyBorder="0" applyAlignment="0" applyProtection="0"/>
  </cellStyleXfs>
  <cellXfs count="251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5" fillId="0" borderId="14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0" fillId="2" borderId="15" xfId="0" applyFont="1" applyFill="1" applyBorder="1"/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6" xfId="0" applyFont="1" applyFill="1" applyBorder="1"/>
    <xf numFmtId="0" fontId="11" fillId="0" borderId="18" xfId="0" applyFont="1" applyBorder="1"/>
    <xf numFmtId="44" fontId="11" fillId="0" borderId="19" xfId="0" applyNumberFormat="1" applyFont="1" applyBorder="1"/>
    <xf numFmtId="44" fontId="11" fillId="0" borderId="20" xfId="0" applyNumberFormat="1" applyFont="1" applyBorder="1"/>
    <xf numFmtId="0" fontId="11" fillId="0" borderId="21" xfId="0" applyFont="1" applyBorder="1"/>
    <xf numFmtId="0" fontId="11" fillId="0" borderId="22" xfId="0" applyFont="1" applyBorder="1"/>
    <xf numFmtId="44" fontId="11" fillId="0" borderId="23" xfId="0" applyNumberFormat="1" applyFont="1" applyBorder="1"/>
    <xf numFmtId="44" fontId="11" fillId="0" borderId="24" xfId="0" applyNumberFormat="1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44" fontId="11" fillId="0" borderId="28" xfId="0" applyNumberFormat="1" applyFont="1" applyBorder="1"/>
    <xf numFmtId="0" fontId="11" fillId="0" borderId="29" xfId="0" applyFont="1" applyBorder="1"/>
    <xf numFmtId="44" fontId="11" fillId="0" borderId="30" xfId="0" applyNumberFormat="1" applyFont="1" applyBorder="1"/>
    <xf numFmtId="0" fontId="11" fillId="0" borderId="31" xfId="0" applyFont="1" applyBorder="1"/>
    <xf numFmtId="0" fontId="11" fillId="0" borderId="32" xfId="0" applyFont="1" applyBorder="1"/>
    <xf numFmtId="44" fontId="11" fillId="0" borderId="33" xfId="0" applyNumberFormat="1" applyFont="1" applyBorder="1"/>
    <xf numFmtId="0" fontId="11" fillId="0" borderId="34" xfId="0" applyFont="1" applyBorder="1"/>
    <xf numFmtId="0" fontId="10" fillId="2" borderId="35" xfId="0" applyFont="1" applyFill="1" applyBorder="1"/>
    <xf numFmtId="0" fontId="10" fillId="2" borderId="32" xfId="0" applyFont="1" applyFill="1" applyBorder="1"/>
    <xf numFmtId="0" fontId="10" fillId="2" borderId="36" xfId="0" applyFont="1" applyFill="1" applyBorder="1" applyAlignment="1">
      <alignment horizontal="center"/>
    </xf>
    <xf numFmtId="0" fontId="11" fillId="0" borderId="20" xfId="0" applyFont="1" applyBorder="1"/>
    <xf numFmtId="0" fontId="11" fillId="0" borderId="24" xfId="0" applyFont="1" applyBorder="1"/>
    <xf numFmtId="0" fontId="11" fillId="0" borderId="28" xfId="0" applyFont="1" applyBorder="1"/>
    <xf numFmtId="0" fontId="11" fillId="0" borderId="37" xfId="0" applyFont="1" applyBorder="1"/>
    <xf numFmtId="0" fontId="11" fillId="0" borderId="38" xfId="0" applyFont="1" applyBorder="1"/>
    <xf numFmtId="44" fontId="11" fillId="0" borderId="39" xfId="0" applyNumberFormat="1" applyFont="1" applyBorder="1"/>
    <xf numFmtId="44" fontId="11" fillId="0" borderId="40" xfId="0" applyNumberFormat="1" applyFont="1" applyBorder="1"/>
    <xf numFmtId="0" fontId="11" fillId="0" borderId="41" xfId="0" applyFont="1" applyBorder="1"/>
    <xf numFmtId="0" fontId="12" fillId="0" borderId="0" xfId="0" applyFont="1" applyBorder="1"/>
    <xf numFmtId="44" fontId="12" fillId="0" borderId="0" xfId="0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1" xfId="0" applyFont="1" applyBorder="1"/>
    <xf numFmtId="0" fontId="13" fillId="0" borderId="42" xfId="0" applyFont="1" applyBorder="1"/>
    <xf numFmtId="0" fontId="13" fillId="0" borderId="43" xfId="0" applyFont="1" applyBorder="1" applyAlignment="1" applyProtection="1">
      <alignment horizontal="center"/>
      <protection locked="0"/>
    </xf>
    <xf numFmtId="0" fontId="13" fillId="0" borderId="32" xfId="0" applyFont="1" applyBorder="1"/>
    <xf numFmtId="0" fontId="13" fillId="0" borderId="44" xfId="0" applyFont="1" applyBorder="1"/>
    <xf numFmtId="0" fontId="16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17" fillId="0" borderId="44" xfId="0" applyFont="1" applyBorder="1" applyAlignment="1">
      <alignment vertical="top"/>
    </xf>
    <xf numFmtId="0" fontId="17" fillId="0" borderId="42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13" fillId="0" borderId="45" xfId="0" applyFont="1" applyBorder="1"/>
    <xf numFmtId="14" fontId="17" fillId="0" borderId="46" xfId="0" applyNumberFormat="1" applyFont="1" applyBorder="1" applyAlignment="1">
      <alignment vertical="top"/>
    </xf>
    <xf numFmtId="0" fontId="17" fillId="0" borderId="46" xfId="0" applyFont="1" applyBorder="1" applyAlignment="1">
      <alignment vertical="top"/>
    </xf>
    <xf numFmtId="2" fontId="17" fillId="0" borderId="46" xfId="0" applyNumberFormat="1" applyFont="1" applyBorder="1" applyAlignment="1">
      <alignment vertical="top"/>
    </xf>
    <xf numFmtId="14" fontId="17" fillId="0" borderId="42" xfId="0" applyNumberFormat="1" applyFont="1" applyBorder="1" applyAlignment="1">
      <alignment vertical="top"/>
    </xf>
    <xf numFmtId="0" fontId="17" fillId="0" borderId="45" xfId="0" applyFont="1" applyBorder="1" applyAlignment="1">
      <alignment vertical="top"/>
    </xf>
    <xf numFmtId="2" fontId="17" fillId="0" borderId="42" xfId="0" applyNumberFormat="1" applyFont="1" applyBorder="1" applyAlignment="1">
      <alignment vertical="top"/>
    </xf>
    <xf numFmtId="14" fontId="17" fillId="0" borderId="45" xfId="0" applyNumberFormat="1" applyFont="1" applyBorder="1" applyAlignment="1">
      <alignment vertical="top"/>
    </xf>
    <xf numFmtId="0" fontId="17" fillId="0" borderId="47" xfId="0" applyFont="1" applyBorder="1" applyAlignment="1">
      <alignment vertical="top"/>
    </xf>
    <xf numFmtId="0" fontId="17" fillId="0" borderId="46" xfId="0" applyFont="1" applyBorder="1" applyAlignment="1">
      <alignment vertical="top" wrapText="1"/>
    </xf>
    <xf numFmtId="0" fontId="13" fillId="0" borderId="46" xfId="0" applyFont="1" applyBorder="1"/>
    <xf numFmtId="0" fontId="18" fillId="0" borderId="42" xfId="0" applyFont="1" applyBorder="1" applyAlignment="1" applyProtection="1">
      <alignment horizontal="left"/>
      <protection locked="0"/>
    </xf>
    <xf numFmtId="0" fontId="18" fillId="0" borderId="32" xfId="0" applyFont="1" applyBorder="1" applyAlignment="1" applyProtection="1">
      <alignment horizontal="left"/>
      <protection locked="0"/>
    </xf>
    <xf numFmtId="0" fontId="18" fillId="0" borderId="45" xfId="0" applyFont="1" applyBorder="1" applyAlignment="1" applyProtection="1">
      <alignment horizontal="left"/>
      <protection locked="0"/>
    </xf>
    <xf numFmtId="0" fontId="18" fillId="0" borderId="42" xfId="0" applyFont="1" applyBorder="1" applyAlignment="1" applyProtection="1">
      <alignment horizontal="center"/>
      <protection locked="0"/>
    </xf>
    <xf numFmtId="0" fontId="18" fillId="0" borderId="45" xfId="0" applyFont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8" fillId="0" borderId="46" xfId="0" applyFont="1" applyBorder="1" applyProtection="1">
      <protection locked="0"/>
    </xf>
    <xf numFmtId="0" fontId="18" fillId="0" borderId="45" xfId="0" applyFont="1" applyBorder="1" applyProtection="1">
      <protection locked="0"/>
    </xf>
    <xf numFmtId="14" fontId="18" fillId="0" borderId="42" xfId="0" applyNumberFormat="1" applyFont="1" applyBorder="1" applyAlignment="1" applyProtection="1">
      <alignment horizontal="center"/>
      <protection locked="0"/>
    </xf>
    <xf numFmtId="14" fontId="18" fillId="0" borderId="45" xfId="0" applyNumberFormat="1" applyFont="1" applyBorder="1" applyAlignment="1" applyProtection="1">
      <alignment horizontal="center"/>
      <protection locked="0"/>
    </xf>
    <xf numFmtId="0" fontId="18" fillId="0" borderId="46" xfId="0" applyFont="1" applyBorder="1" applyAlignment="1" applyProtection="1">
      <alignment horizontal="center"/>
      <protection locked="0"/>
    </xf>
    <xf numFmtId="14" fontId="18" fillId="0" borderId="46" xfId="0" applyNumberFormat="1" applyFont="1" applyBorder="1" applyProtection="1">
      <protection locked="0"/>
    </xf>
    <xf numFmtId="0" fontId="18" fillId="0" borderId="42" xfId="0" applyFont="1" applyBorder="1" applyProtection="1">
      <protection locked="0"/>
    </xf>
    <xf numFmtId="0" fontId="18" fillId="0" borderId="32" xfId="0" applyFont="1" applyBorder="1" applyProtection="1">
      <protection locked="0"/>
    </xf>
    <xf numFmtId="0" fontId="18" fillId="0" borderId="0" xfId="0" applyFont="1" applyBorder="1" applyProtection="1">
      <protection locked="0"/>
    </xf>
    <xf numFmtId="14" fontId="18" fillId="0" borderId="45" xfId="0" applyNumberFormat="1" applyFont="1" applyBorder="1" applyProtection="1">
      <protection locked="0"/>
    </xf>
    <xf numFmtId="0" fontId="18" fillId="0" borderId="48" xfId="0" applyFont="1" applyBorder="1" applyProtection="1">
      <protection locked="0"/>
    </xf>
    <xf numFmtId="14" fontId="18" fillId="0" borderId="42" xfId="0" applyNumberFormat="1" applyFont="1" applyBorder="1" applyProtection="1">
      <protection locked="0"/>
    </xf>
    <xf numFmtId="2" fontId="18" fillId="0" borderId="45" xfId="0" applyNumberFormat="1" applyFont="1" applyBorder="1" applyProtection="1">
      <protection locked="0"/>
    </xf>
    <xf numFmtId="0" fontId="13" fillId="0" borderId="49" xfId="0" applyFont="1" applyBorder="1"/>
    <xf numFmtId="0" fontId="13" fillId="0" borderId="50" xfId="0" applyFont="1" applyBorder="1"/>
    <xf numFmtId="0" fontId="13" fillId="0" borderId="14" xfId="0" applyFont="1" applyBorder="1"/>
    <xf numFmtId="0" fontId="16" fillId="0" borderId="46" xfId="0" applyFont="1" applyBorder="1" applyAlignment="1">
      <alignment vertical="top"/>
    </xf>
    <xf numFmtId="2" fontId="18" fillId="0" borderId="46" xfId="0" applyNumberFormat="1" applyFont="1" applyBorder="1" applyProtection="1">
      <protection locked="0"/>
    </xf>
    <xf numFmtId="0" fontId="13" fillId="0" borderId="0" xfId="0" applyFont="1" applyBorder="1"/>
    <xf numFmtId="0" fontId="18" fillId="0" borderId="0" xfId="0" applyFont="1" applyBorder="1"/>
    <xf numFmtId="14" fontId="18" fillId="0" borderId="0" xfId="0" applyNumberFormat="1" applyFont="1" applyBorder="1"/>
    <xf numFmtId="0" fontId="18" fillId="0" borderId="0" xfId="0" applyFont="1" applyBorder="1" applyAlignment="1">
      <alignment horizontal="center"/>
    </xf>
    <xf numFmtId="0" fontId="13" fillId="2" borderId="42" xfId="0" applyFont="1" applyFill="1" applyBorder="1"/>
    <xf numFmtId="0" fontId="13" fillId="2" borderId="46" xfId="0" applyFont="1" applyFill="1" applyBorder="1"/>
    <xf numFmtId="0" fontId="13" fillId="0" borderId="51" xfId="0" applyFont="1" applyBorder="1"/>
    <xf numFmtId="0" fontId="13" fillId="0" borderId="44" xfId="0" applyFont="1" applyBorder="1" applyProtection="1">
      <protection locked="0"/>
    </xf>
    <xf numFmtId="2" fontId="13" fillId="0" borderId="14" xfId="0" applyNumberFormat="1" applyFont="1" applyBorder="1" applyProtection="1">
      <protection locked="0"/>
    </xf>
    <xf numFmtId="0" fontId="13" fillId="0" borderId="42" xfId="0" applyFont="1" applyBorder="1" applyProtection="1">
      <protection locked="0"/>
    </xf>
    <xf numFmtId="2" fontId="13" fillId="0" borderId="46" xfId="0" applyNumberFormat="1" applyFont="1" applyBorder="1"/>
    <xf numFmtId="2" fontId="13" fillId="0" borderId="46" xfId="0" applyNumberFormat="1" applyFont="1" applyBorder="1" applyProtection="1">
      <protection locked="0"/>
    </xf>
    <xf numFmtId="0" fontId="13" fillId="0" borderId="5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9" xfId="0" applyFont="1" applyBorder="1"/>
    <xf numFmtId="2" fontId="13" fillId="0" borderId="46" xfId="1" applyNumberFormat="1" applyFont="1" applyBorder="1" applyProtection="1">
      <protection locked="0"/>
    </xf>
    <xf numFmtId="0" fontId="13" fillId="0" borderId="1" xfId="0" applyFont="1" applyBorder="1" applyProtection="1">
      <protection locked="0"/>
    </xf>
    <xf numFmtId="2" fontId="13" fillId="0" borderId="46" xfId="0" applyNumberFormat="1" applyFont="1" applyBorder="1" applyProtection="1"/>
    <xf numFmtId="0" fontId="13" fillId="2" borderId="46" xfId="0" applyFont="1" applyFill="1" applyBorder="1" applyAlignment="1" applyProtection="1">
      <alignment horizontal="left"/>
      <protection locked="0"/>
    </xf>
    <xf numFmtId="0" fontId="13" fillId="2" borderId="45" xfId="0" applyFont="1" applyFill="1" applyBorder="1" applyAlignment="1">
      <alignment horizontal="center"/>
    </xf>
    <xf numFmtId="14" fontId="13" fillId="2" borderId="46" xfId="0" applyNumberFormat="1" applyFont="1" applyFill="1" applyBorder="1" applyAlignment="1" applyProtection="1">
      <alignment horizontal="center"/>
      <protection locked="0"/>
    </xf>
    <xf numFmtId="0" fontId="13" fillId="2" borderId="52" xfId="0" applyFont="1" applyFill="1" applyBorder="1"/>
    <xf numFmtId="0" fontId="13" fillId="2" borderId="51" xfId="0" applyFont="1" applyFill="1" applyBorder="1"/>
    <xf numFmtId="44" fontId="11" fillId="0" borderId="37" xfId="2" applyFont="1" applyBorder="1"/>
    <xf numFmtId="44" fontId="11" fillId="0" borderId="30" xfId="2" applyFont="1" applyBorder="1"/>
    <xf numFmtId="44" fontId="11" fillId="0" borderId="53" xfId="2" applyFont="1" applyBorder="1"/>
    <xf numFmtId="44" fontId="11" fillId="0" borderId="54" xfId="2" applyFont="1" applyBorder="1"/>
    <xf numFmtId="0" fontId="13" fillId="2" borderId="49" xfId="0" applyFont="1" applyFill="1" applyBorder="1"/>
    <xf numFmtId="0" fontId="13" fillId="2" borderId="48" xfId="0" applyFont="1" applyFill="1" applyBorder="1"/>
    <xf numFmtId="0" fontId="13" fillId="0" borderId="46" xfId="0" applyFont="1" applyBorder="1" applyProtection="1">
      <protection locked="0"/>
    </xf>
    <xf numFmtId="4" fontId="13" fillId="0" borderId="46" xfId="0" applyNumberFormat="1" applyFont="1" applyBorder="1" applyProtection="1">
      <protection locked="0"/>
    </xf>
    <xf numFmtId="0" fontId="14" fillId="0" borderId="0" xfId="0" applyFont="1" applyAlignment="1">
      <alignment horizontal="right"/>
    </xf>
    <xf numFmtId="0" fontId="13" fillId="0" borderId="0" xfId="0" applyFont="1" applyProtection="1">
      <protection locked="0"/>
    </xf>
    <xf numFmtId="0" fontId="13" fillId="0" borderId="25" xfId="0" applyFont="1" applyBorder="1" applyProtection="1">
      <protection locked="0"/>
    </xf>
    <xf numFmtId="14" fontId="13" fillId="0" borderId="1" xfId="0" applyNumberFormat="1" applyFont="1" applyBorder="1" applyAlignment="1" applyProtection="1">
      <alignment horizontal="left"/>
      <protection locked="0"/>
    </xf>
    <xf numFmtId="0" fontId="5" fillId="0" borderId="0" xfId="0" applyFont="1" applyBorder="1"/>
    <xf numFmtId="166" fontId="6" fillId="0" borderId="0" xfId="0" applyNumberFormat="1" applyFont="1" applyBorder="1"/>
    <xf numFmtId="0" fontId="11" fillId="0" borderId="55" xfId="0" applyFont="1" applyBorder="1"/>
    <xf numFmtId="44" fontId="11" fillId="0" borderId="56" xfId="0" applyNumberFormat="1" applyFont="1" applyBorder="1"/>
    <xf numFmtId="0" fontId="6" fillId="0" borderId="0" xfId="0" applyFont="1" applyBorder="1"/>
    <xf numFmtId="0" fontId="5" fillId="0" borderId="1" xfId="0" applyFont="1" applyBorder="1" applyAlignment="1">
      <alignment wrapText="1"/>
    </xf>
    <xf numFmtId="0" fontId="5" fillId="0" borderId="48" xfId="0" applyFont="1" applyBorder="1"/>
    <xf numFmtId="0" fontId="5" fillId="0" borderId="47" xfId="0" applyFont="1" applyBorder="1" applyAlignment="1">
      <alignment horizontal="left" wrapText="1"/>
    </xf>
    <xf numFmtId="0" fontId="6" fillId="0" borderId="48" xfId="0" applyFont="1" applyBorder="1"/>
    <xf numFmtId="0" fontId="5" fillId="0" borderId="57" xfId="0" applyFont="1" applyBorder="1" applyAlignment="1">
      <alignment horizontal="right"/>
    </xf>
    <xf numFmtId="0" fontId="6" fillId="0" borderId="57" xfId="0" applyFont="1" applyBorder="1"/>
    <xf numFmtId="0" fontId="6" fillId="0" borderId="32" xfId="0" applyFont="1" applyBorder="1"/>
    <xf numFmtId="166" fontId="6" fillId="0" borderId="32" xfId="0" applyNumberFormat="1" applyFont="1" applyBorder="1"/>
    <xf numFmtId="0" fontId="5" fillId="2" borderId="0" xfId="0" applyFont="1" applyFill="1" applyBorder="1" applyAlignment="1">
      <alignment horizontal="centerContinuous"/>
    </xf>
    <xf numFmtId="0" fontId="6" fillId="2" borderId="0" xfId="0" applyFont="1" applyFill="1" applyBorder="1"/>
    <xf numFmtId="0" fontId="5" fillId="3" borderId="0" xfId="0" applyFont="1" applyFill="1" applyBorder="1" applyAlignment="1">
      <alignment horizontal="centerContinuous"/>
    </xf>
    <xf numFmtId="0" fontId="5" fillId="3" borderId="1" xfId="0" applyFont="1" applyFill="1" applyBorder="1" applyAlignment="1">
      <alignment horizontal="center" wrapText="1"/>
    </xf>
    <xf numFmtId="0" fontId="6" fillId="3" borderId="0" xfId="0" applyFont="1" applyFill="1" applyBorder="1"/>
    <xf numFmtId="0" fontId="5" fillId="0" borderId="57" xfId="0" applyFont="1" applyBorder="1"/>
    <xf numFmtId="0" fontId="5" fillId="2" borderId="48" xfId="0" applyFont="1" applyFill="1" applyBorder="1" applyAlignment="1">
      <alignment horizontal="centerContinuous"/>
    </xf>
    <xf numFmtId="0" fontId="6" fillId="2" borderId="48" xfId="0" applyFont="1" applyFill="1" applyBorder="1"/>
    <xf numFmtId="0" fontId="5" fillId="3" borderId="48" xfId="0" applyFont="1" applyFill="1" applyBorder="1" applyAlignment="1">
      <alignment horizontal="centerContinuous"/>
    </xf>
    <xf numFmtId="166" fontId="6" fillId="3" borderId="48" xfId="0" applyNumberFormat="1" applyFont="1" applyFill="1" applyBorder="1"/>
    <xf numFmtId="0" fontId="6" fillId="3" borderId="48" xfId="0" applyFont="1" applyFill="1" applyBorder="1"/>
    <xf numFmtId="0" fontId="5" fillId="2" borderId="1" xfId="0" applyFont="1" applyFill="1" applyBorder="1" applyAlignment="1">
      <alignment horizontal="center" wrapText="1"/>
    </xf>
    <xf numFmtId="0" fontId="9" fillId="2" borderId="47" xfId="0" applyFont="1" applyFill="1" applyBorder="1" applyAlignment="1">
      <alignment horizontal="center" wrapText="1"/>
    </xf>
    <xf numFmtId="0" fontId="9" fillId="3" borderId="47" xfId="0" applyFont="1" applyFill="1" applyBorder="1" applyAlignment="1">
      <alignment horizontal="center" wrapText="1"/>
    </xf>
    <xf numFmtId="166" fontId="6" fillId="3" borderId="45" xfId="0" applyNumberFormat="1" applyFont="1" applyFill="1" applyBorder="1"/>
    <xf numFmtId="0" fontId="18" fillId="4" borderId="69" xfId="3" applyFont="1" applyAlignment="1">
      <alignment vertical="top"/>
    </xf>
    <xf numFmtId="0" fontId="18" fillId="4" borderId="69" xfId="3" applyFont="1" applyAlignment="1">
      <alignment horizontal="center" vertical="top"/>
    </xf>
    <xf numFmtId="166" fontId="20" fillId="6" borderId="69" xfId="5" applyNumberFormat="1" applyFont="1" applyBorder="1" applyAlignment="1">
      <alignment horizontal="left" vertical="top"/>
    </xf>
    <xf numFmtId="166" fontId="18" fillId="2" borderId="62" xfId="0" applyNumberFormat="1" applyFont="1" applyFill="1" applyBorder="1" applyAlignment="1">
      <alignment horizontal="left" vertical="top"/>
    </xf>
    <xf numFmtId="166" fontId="18" fillId="2" borderId="60" xfId="0" applyNumberFormat="1" applyFont="1" applyFill="1" applyBorder="1" applyAlignment="1">
      <alignment horizontal="left" vertical="top"/>
    </xf>
    <xf numFmtId="166" fontId="18" fillId="5" borderId="70" xfId="4" applyNumberFormat="1" applyFont="1" applyAlignment="1">
      <alignment horizontal="left" vertical="top"/>
    </xf>
    <xf numFmtId="166" fontId="18" fillId="2" borderId="59" xfId="0" applyNumberFormat="1" applyFont="1" applyFill="1" applyBorder="1" applyAlignment="1">
      <alignment horizontal="left" vertical="top"/>
    </xf>
    <xf numFmtId="166" fontId="18" fillId="2" borderId="58" xfId="0" applyNumberFormat="1" applyFont="1" applyFill="1" applyBorder="1" applyAlignment="1">
      <alignment horizontal="left" vertical="top"/>
    </xf>
    <xf numFmtId="166" fontId="18" fillId="2" borderId="65" xfId="0" applyNumberFormat="1" applyFont="1" applyFill="1" applyBorder="1" applyAlignment="1">
      <alignment horizontal="left" vertical="top"/>
    </xf>
    <xf numFmtId="166" fontId="18" fillId="2" borderId="63" xfId="0" applyNumberFormat="1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left" vertical="top"/>
    </xf>
    <xf numFmtId="0" fontId="18" fillId="2" borderId="48" xfId="0" applyFont="1" applyFill="1" applyBorder="1" applyAlignment="1">
      <alignment horizontal="left" vertical="top"/>
    </xf>
    <xf numFmtId="166" fontId="18" fillId="2" borderId="45" xfId="0" applyNumberFormat="1" applyFont="1" applyFill="1" applyBorder="1" applyAlignment="1">
      <alignment horizontal="left" vertical="top"/>
    </xf>
    <xf numFmtId="166" fontId="18" fillId="2" borderId="32" xfId="0" applyNumberFormat="1" applyFont="1" applyFill="1" applyBorder="1" applyAlignment="1">
      <alignment horizontal="left" vertical="top"/>
    </xf>
    <xf numFmtId="166" fontId="18" fillId="2" borderId="48" xfId="0" applyNumberFormat="1" applyFont="1" applyFill="1" applyBorder="1" applyAlignment="1">
      <alignment horizontal="left" vertical="top"/>
    </xf>
    <xf numFmtId="166" fontId="18" fillId="2" borderId="0" xfId="0" applyNumberFormat="1" applyFont="1" applyFill="1" applyBorder="1" applyAlignment="1">
      <alignment horizontal="left" vertical="top"/>
    </xf>
    <xf numFmtId="0" fontId="18" fillId="3" borderId="0" xfId="0" applyFont="1" applyFill="1" applyBorder="1" applyAlignment="1">
      <alignment horizontal="left" vertical="top"/>
    </xf>
    <xf numFmtId="0" fontId="18" fillId="3" borderId="48" xfId="0" applyFont="1" applyFill="1" applyBorder="1" applyAlignment="1">
      <alignment horizontal="left" vertical="top"/>
    </xf>
    <xf numFmtId="166" fontId="21" fillId="6" borderId="69" xfId="5" applyNumberFormat="1" applyFont="1" applyBorder="1" applyAlignment="1">
      <alignment horizontal="left" vertical="top"/>
    </xf>
    <xf numFmtId="0" fontId="2" fillId="7" borderId="69" xfId="6" applyBorder="1" applyAlignment="1">
      <alignment vertical="top"/>
    </xf>
    <xf numFmtId="0" fontId="2" fillId="7" borderId="69" xfId="6" applyBorder="1" applyAlignment="1">
      <alignment horizontal="center" vertical="top"/>
    </xf>
    <xf numFmtId="0" fontId="2" fillId="7" borderId="69" xfId="6" applyBorder="1" applyAlignment="1">
      <alignment horizontal="left" vertical="top"/>
    </xf>
    <xf numFmtId="167" fontId="20" fillId="7" borderId="60" xfId="6" applyNumberFormat="1" applyFont="1" applyBorder="1" applyAlignment="1" applyProtection="1">
      <alignment horizontal="left"/>
      <protection locked="0"/>
    </xf>
    <xf numFmtId="0" fontId="20" fillId="7" borderId="61" xfId="6" applyFont="1" applyBorder="1"/>
    <xf numFmtId="167" fontId="20" fillId="7" borderId="58" xfId="6" applyNumberFormat="1" applyFont="1" applyBorder="1" applyAlignment="1" applyProtection="1">
      <alignment horizontal="left"/>
      <protection locked="0"/>
    </xf>
    <xf numFmtId="0" fontId="20" fillId="7" borderId="9" xfId="6" applyFont="1" applyBorder="1"/>
    <xf numFmtId="0" fontId="20" fillId="7" borderId="57" xfId="6" applyFont="1" applyBorder="1"/>
    <xf numFmtId="167" fontId="20" fillId="7" borderId="63" xfId="6" applyNumberFormat="1" applyFont="1" applyBorder="1" applyAlignment="1" applyProtection="1">
      <alignment horizontal="left"/>
      <protection locked="0"/>
    </xf>
    <xf numFmtId="0" fontId="20" fillId="7" borderId="64" xfId="6" applyFont="1" applyBorder="1"/>
    <xf numFmtId="14" fontId="20" fillId="7" borderId="69" xfId="6" applyNumberFormat="1" applyFont="1" applyBorder="1" applyAlignment="1">
      <alignment horizontal="left" vertical="center"/>
    </xf>
    <xf numFmtId="0" fontId="20" fillId="7" borderId="69" xfId="6" applyFont="1" applyBorder="1"/>
    <xf numFmtId="14" fontId="20" fillId="7" borderId="69" xfId="6" applyNumberFormat="1" applyFont="1" applyBorder="1" applyAlignment="1">
      <alignment horizontal="left" vertical="top"/>
    </xf>
    <xf numFmtId="0" fontId="20" fillId="7" borderId="69" xfId="6" applyFont="1" applyBorder="1" applyAlignment="1">
      <alignment horizontal="left" vertical="top"/>
    </xf>
    <xf numFmtId="167" fontId="20" fillId="7" borderId="69" xfId="6" applyNumberFormat="1" applyFont="1" applyBorder="1" applyAlignment="1" applyProtection="1">
      <alignment horizontal="left" vertical="top"/>
      <protection locked="0"/>
    </xf>
    <xf numFmtId="0" fontId="20" fillId="7" borderId="69" xfId="6" applyFont="1" applyBorder="1" applyAlignment="1">
      <alignment vertical="top"/>
    </xf>
    <xf numFmtId="0" fontId="1" fillId="7" borderId="69" xfId="6" applyFont="1" applyBorder="1" applyAlignment="1">
      <alignment vertical="top"/>
    </xf>
    <xf numFmtId="0" fontId="13" fillId="0" borderId="1" xfId="0" applyFont="1" applyBorder="1" applyAlignment="1" applyProtection="1">
      <alignment horizontal="left"/>
      <protection locked="0"/>
    </xf>
    <xf numFmtId="14" fontId="18" fillId="0" borderId="42" xfId="0" applyNumberFormat="1" applyFont="1" applyBorder="1" applyAlignment="1" applyProtection="1">
      <alignment horizontal="center"/>
      <protection locked="0"/>
    </xf>
    <xf numFmtId="14" fontId="18" fillId="0" borderId="45" xfId="0" applyNumberFormat="1" applyFont="1" applyBorder="1" applyAlignment="1" applyProtection="1">
      <alignment horizontal="center"/>
      <protection locked="0"/>
    </xf>
    <xf numFmtId="0" fontId="18" fillId="0" borderId="42" xfId="0" applyFont="1" applyBorder="1" applyAlignment="1" applyProtection="1">
      <alignment horizontal="left"/>
      <protection locked="0"/>
    </xf>
    <xf numFmtId="0" fontId="18" fillId="0" borderId="32" xfId="0" applyFont="1" applyBorder="1" applyAlignment="1" applyProtection="1">
      <alignment horizontal="left"/>
      <protection locked="0"/>
    </xf>
    <xf numFmtId="0" fontId="18" fillId="0" borderId="45" xfId="0" applyFont="1" applyBorder="1" applyAlignment="1" applyProtection="1">
      <alignment horizontal="left"/>
      <protection locked="0"/>
    </xf>
    <xf numFmtId="0" fontId="18" fillId="0" borderId="42" xfId="0" applyFont="1" applyBorder="1" applyAlignment="1" applyProtection="1">
      <alignment horizontal="center"/>
      <protection locked="0"/>
    </xf>
    <xf numFmtId="0" fontId="18" fillId="0" borderId="45" xfId="0" applyFont="1" applyBorder="1" applyAlignment="1" applyProtection="1">
      <alignment horizontal="center"/>
      <protection locked="0"/>
    </xf>
    <xf numFmtId="49" fontId="13" fillId="0" borderId="66" xfId="0" applyNumberFormat="1" applyFont="1" applyBorder="1" applyAlignment="1" applyProtection="1">
      <alignment horizontal="left"/>
      <protection locked="0"/>
    </xf>
    <xf numFmtId="0" fontId="13" fillId="0" borderId="32" xfId="0" applyFont="1" applyBorder="1" applyAlignment="1" applyProtection="1">
      <alignment horizontal="left"/>
      <protection locked="0"/>
    </xf>
    <xf numFmtId="0" fontId="13" fillId="0" borderId="67" xfId="0" applyFont="1" applyBorder="1" applyAlignment="1" applyProtection="1">
      <alignment horizontal="left"/>
      <protection locked="0"/>
    </xf>
    <xf numFmtId="0" fontId="13" fillId="0" borderId="66" xfId="0" applyFont="1" applyBorder="1" applyAlignment="1" applyProtection="1">
      <alignment horizontal="left"/>
      <protection locked="0"/>
    </xf>
    <xf numFmtId="0" fontId="13" fillId="0" borderId="45" xfId="0" applyFont="1" applyBorder="1" applyAlignment="1" applyProtection="1">
      <alignment horizontal="left"/>
      <protection locked="0"/>
    </xf>
    <xf numFmtId="0" fontId="13" fillId="0" borderId="66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13" fillId="0" borderId="67" xfId="0" applyFont="1" applyBorder="1" applyAlignment="1" applyProtection="1">
      <alignment horizontal="center"/>
      <protection locked="0"/>
    </xf>
    <xf numFmtId="0" fontId="13" fillId="0" borderId="66" xfId="0" applyFont="1" applyBorder="1" applyAlignment="1" applyProtection="1">
      <alignment horizontal="left" vertical="top"/>
      <protection locked="0"/>
    </xf>
    <xf numFmtId="0" fontId="13" fillId="0" borderId="32" xfId="0" applyFont="1" applyBorder="1" applyAlignment="1" applyProtection="1">
      <alignment horizontal="left" vertical="top"/>
      <protection locked="0"/>
    </xf>
    <xf numFmtId="0" fontId="13" fillId="0" borderId="67" xfId="0" applyFont="1" applyBorder="1" applyAlignment="1" applyProtection="1">
      <alignment horizontal="left" vertical="top"/>
      <protection locked="0"/>
    </xf>
    <xf numFmtId="0" fontId="13" fillId="0" borderId="66" xfId="0" applyFont="1" applyBorder="1" applyAlignment="1" applyProtection="1">
      <alignment horizontal="center" vertical="top"/>
      <protection locked="0"/>
    </xf>
    <xf numFmtId="0" fontId="13" fillId="0" borderId="32" xfId="0" applyFont="1" applyBorder="1" applyAlignment="1" applyProtection="1">
      <alignment horizontal="center" vertical="top"/>
      <protection locked="0"/>
    </xf>
    <xf numFmtId="0" fontId="13" fillId="0" borderId="45" xfId="0" applyFont="1" applyBorder="1" applyAlignment="1" applyProtection="1">
      <alignment horizontal="center" vertical="top"/>
      <protection locked="0"/>
    </xf>
    <xf numFmtId="49" fontId="13" fillId="0" borderId="66" xfId="0" applyNumberFormat="1" applyFont="1" applyBorder="1" applyAlignment="1" applyProtection="1">
      <alignment horizontal="center"/>
      <protection locked="0"/>
    </xf>
    <xf numFmtId="0" fontId="13" fillId="0" borderId="68" xfId="0" applyFont="1" applyBorder="1" applyAlignment="1" applyProtection="1">
      <alignment horizontal="left"/>
      <protection locked="0"/>
    </xf>
    <xf numFmtId="0" fontId="15" fillId="0" borderId="48" xfId="0" applyFont="1" applyBorder="1" applyAlignment="1">
      <alignment horizontal="left" vertical="top"/>
    </xf>
    <xf numFmtId="0" fontId="6" fillId="0" borderId="71" xfId="0" applyFont="1" applyBorder="1" applyAlignment="1">
      <alignment horizontal="left"/>
    </xf>
    <xf numFmtId="0" fontId="6" fillId="0" borderId="64" xfId="0" applyFont="1" applyBorder="1" applyAlignment="1">
      <alignment horizontal="left"/>
    </xf>
    <xf numFmtId="0" fontId="6" fillId="0" borderId="72" xfId="0" applyFont="1" applyBorder="1" applyAlignment="1">
      <alignment horizontal="left"/>
    </xf>
    <xf numFmtId="0" fontId="6" fillId="0" borderId="73" xfId="0" applyFont="1" applyBorder="1" applyAlignment="1">
      <alignment horizontal="left"/>
    </xf>
    <xf numFmtId="0" fontId="6" fillId="0" borderId="74" xfId="0" applyFont="1" applyBorder="1" applyAlignment="1">
      <alignment horizontal="left"/>
    </xf>
    <xf numFmtId="0" fontId="5" fillId="0" borderId="75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76" xfId="0" applyFont="1" applyBorder="1" applyAlignment="1">
      <alignment horizontal="left"/>
    </xf>
    <xf numFmtId="0" fontId="5" fillId="0" borderId="77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79" xfId="0" applyFont="1" applyBorder="1" applyAlignment="1">
      <alignment horizontal="left"/>
    </xf>
  </cellXfs>
  <cellStyles count="7">
    <cellStyle name="20% - uthevingsfarge 1" xfId="6" builtinId="30"/>
    <cellStyle name="20% - uthevingsfarge 4" xfId="5" builtinId="42"/>
    <cellStyle name="Beregning" xfId="3" builtinId="22"/>
    <cellStyle name="Merknad" xfId="4" builtinId="10"/>
    <cellStyle name="Normal" xfId="0" builtinId="0"/>
    <cellStyle name="Tusenskille_4Hkassabok" xfId="1"/>
    <cellStyle name="Valuta" xfId="2" builtinId="4"/>
  </cellStyles>
  <dxfs count="1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43"/>
  <sheetViews>
    <sheetView zoomScale="75" workbookViewId="0">
      <selection activeCell="G31" sqref="G31"/>
    </sheetView>
  </sheetViews>
  <sheetFormatPr baseColWidth="10" defaultColWidth="9.140625" defaultRowHeight="12.75" x14ac:dyDescent="0.2"/>
  <cols>
    <col min="1" max="1" width="21.85546875" style="15" bestFit="1" customWidth="1"/>
    <col min="2" max="2" width="1.5703125" style="15" customWidth="1"/>
    <col min="3" max="3" width="19.85546875" style="2" bestFit="1" customWidth="1"/>
    <col min="4" max="4" width="14" style="6" customWidth="1"/>
    <col min="5" max="5" width="5.7109375" style="4" customWidth="1"/>
    <col min="6" max="6" width="18.42578125" style="15" bestFit="1" customWidth="1"/>
    <col min="7" max="7" width="21.28515625" style="2" customWidth="1"/>
    <col min="8" max="16384" width="9.140625" style="4"/>
  </cols>
  <sheetData>
    <row r="3" spans="1:7" x14ac:dyDescent="0.2">
      <c r="A3" s="1" t="s">
        <v>16</v>
      </c>
      <c r="B3" s="1"/>
      <c r="C3" s="2" t="s">
        <v>132</v>
      </c>
      <c r="D3" s="3" t="s">
        <v>29</v>
      </c>
      <c r="F3" s="1"/>
    </row>
    <row r="4" spans="1:7" x14ac:dyDescent="0.2">
      <c r="A4" s="1" t="s">
        <v>15</v>
      </c>
      <c r="B4" s="1"/>
      <c r="C4" s="2" t="s">
        <v>133</v>
      </c>
      <c r="D4" s="5" t="s">
        <v>136</v>
      </c>
      <c r="F4" s="1" t="s">
        <v>37</v>
      </c>
      <c r="G4" s="6" t="s">
        <v>137</v>
      </c>
    </row>
    <row r="5" spans="1:7" x14ac:dyDescent="0.2">
      <c r="A5" s="1" t="s">
        <v>27</v>
      </c>
      <c r="B5" s="1"/>
      <c r="C5" s="7" t="s">
        <v>134</v>
      </c>
      <c r="D5" s="5" t="s">
        <v>135</v>
      </c>
      <c r="F5" s="1" t="s">
        <v>37</v>
      </c>
      <c r="G5" s="6" t="s">
        <v>138</v>
      </c>
    </row>
    <row r="6" spans="1:7" x14ac:dyDescent="0.2">
      <c r="A6" s="1" t="s">
        <v>28</v>
      </c>
      <c r="B6" s="1"/>
      <c r="D6" s="5"/>
      <c r="F6" s="1"/>
      <c r="G6" s="6"/>
    </row>
    <row r="7" spans="1:7" x14ac:dyDescent="0.2">
      <c r="A7" s="1"/>
      <c r="B7" s="1"/>
      <c r="F7" s="1"/>
      <c r="G7" s="6"/>
    </row>
    <row r="8" spans="1:7" x14ac:dyDescent="0.2">
      <c r="A8" s="1"/>
      <c r="B8" s="1"/>
      <c r="D8" s="3" t="s">
        <v>0</v>
      </c>
      <c r="F8" s="8" t="s">
        <v>66</v>
      </c>
      <c r="G8" s="6"/>
    </row>
    <row r="9" spans="1:7" x14ac:dyDescent="0.2">
      <c r="A9" s="1" t="s">
        <v>18</v>
      </c>
      <c r="B9" s="1"/>
      <c r="D9" s="9"/>
      <c r="F9" s="2"/>
      <c r="G9" s="9"/>
    </row>
    <row r="10" spans="1:7" x14ac:dyDescent="0.2">
      <c r="A10" s="1" t="s">
        <v>19</v>
      </c>
      <c r="B10" s="1"/>
      <c r="D10" s="9"/>
      <c r="F10" s="2"/>
      <c r="G10" s="9"/>
    </row>
    <row r="11" spans="1:7" x14ac:dyDescent="0.2">
      <c r="A11" s="1" t="s">
        <v>17</v>
      </c>
      <c r="B11" s="1"/>
      <c r="D11" s="9"/>
      <c r="F11" s="2"/>
      <c r="G11" s="9"/>
    </row>
    <row r="12" spans="1:7" x14ac:dyDescent="0.2">
      <c r="A12" s="1" t="s">
        <v>20</v>
      </c>
      <c r="B12" s="1"/>
      <c r="D12" s="9"/>
      <c r="F12" s="2"/>
      <c r="G12" s="9"/>
    </row>
    <row r="13" spans="1:7" x14ac:dyDescent="0.2">
      <c r="A13" s="1" t="s">
        <v>21</v>
      </c>
      <c r="B13" s="1"/>
      <c r="D13" s="9"/>
      <c r="F13" s="2"/>
      <c r="G13" s="9"/>
    </row>
    <row r="14" spans="1:7" x14ac:dyDescent="0.2">
      <c r="A14" s="1" t="s">
        <v>140</v>
      </c>
      <c r="B14" s="1"/>
      <c r="D14" s="9"/>
      <c r="F14" s="2"/>
      <c r="G14" s="9"/>
    </row>
    <row r="15" spans="1:7" x14ac:dyDescent="0.2">
      <c r="A15" s="1"/>
      <c r="B15" s="1"/>
      <c r="D15" s="9"/>
      <c r="F15" s="2"/>
      <c r="G15" s="9"/>
    </row>
    <row r="16" spans="1:7" x14ac:dyDescent="0.2">
      <c r="A16" s="1" t="s">
        <v>22</v>
      </c>
      <c r="B16" s="1"/>
      <c r="D16" s="9"/>
      <c r="F16" s="2"/>
      <c r="G16" s="9"/>
    </row>
    <row r="17" spans="1:7" x14ac:dyDescent="0.2">
      <c r="A17" s="1" t="s">
        <v>23</v>
      </c>
      <c r="B17" s="1"/>
      <c r="D17" s="9"/>
      <c r="F17" s="2"/>
      <c r="G17" s="9"/>
    </row>
    <row r="18" spans="1:7" x14ac:dyDescent="0.2">
      <c r="A18" s="1" t="s">
        <v>23</v>
      </c>
      <c r="B18" s="1"/>
      <c r="D18" s="9"/>
      <c r="F18" s="2"/>
      <c r="G18" s="9"/>
    </row>
    <row r="19" spans="1:7" s="13" customFormat="1" x14ac:dyDescent="0.2">
      <c r="A19" s="10"/>
      <c r="B19" s="10"/>
      <c r="C19" s="11"/>
      <c r="D19" s="12"/>
      <c r="F19" s="10"/>
      <c r="G19" s="14"/>
    </row>
    <row r="20" spans="1:7" x14ac:dyDescent="0.2">
      <c r="A20" s="1" t="s">
        <v>24</v>
      </c>
      <c r="B20" s="1"/>
      <c r="D20" s="9"/>
      <c r="F20" s="1"/>
    </row>
    <row r="21" spans="1:7" x14ac:dyDescent="0.2">
      <c r="A21" s="1" t="s">
        <v>26</v>
      </c>
      <c r="B21" s="1"/>
      <c r="D21" s="9"/>
      <c r="F21" s="1"/>
    </row>
    <row r="22" spans="1:7" x14ac:dyDescent="0.2">
      <c r="A22" s="1"/>
      <c r="B22" s="1"/>
      <c r="D22" s="9"/>
      <c r="F22" s="1"/>
    </row>
    <row r="23" spans="1:7" x14ac:dyDescent="0.2">
      <c r="A23" s="1" t="s">
        <v>25</v>
      </c>
      <c r="B23" s="1"/>
      <c r="D23" s="9"/>
      <c r="F23" s="1"/>
    </row>
    <row r="24" spans="1:7" x14ac:dyDescent="0.2">
      <c r="A24" s="1" t="s">
        <v>26</v>
      </c>
      <c r="B24" s="1"/>
      <c r="D24" s="9"/>
      <c r="F24" s="1"/>
    </row>
    <row r="25" spans="1:7" x14ac:dyDescent="0.2">
      <c r="A25" s="1"/>
      <c r="B25" s="1"/>
      <c r="D25" s="9"/>
      <c r="F25" s="1"/>
    </row>
    <row r="26" spans="1:7" x14ac:dyDescent="0.2">
      <c r="A26" s="1" t="s">
        <v>30</v>
      </c>
      <c r="B26" s="1"/>
      <c r="D26" s="9"/>
      <c r="F26" s="1"/>
    </row>
    <row r="27" spans="1:7" x14ac:dyDescent="0.2">
      <c r="A27" s="1" t="s">
        <v>31</v>
      </c>
      <c r="B27" s="1"/>
      <c r="D27" s="9"/>
      <c r="F27" s="1"/>
    </row>
    <row r="28" spans="1:7" x14ac:dyDescent="0.2">
      <c r="D28" s="9"/>
    </row>
    <row r="29" spans="1:7" x14ac:dyDescent="0.2">
      <c r="A29" s="1" t="s">
        <v>32</v>
      </c>
      <c r="B29" s="1"/>
      <c r="D29" s="9"/>
      <c r="F29" s="1"/>
    </row>
    <row r="30" spans="1:7" x14ac:dyDescent="0.2">
      <c r="A30" s="1" t="s">
        <v>33</v>
      </c>
      <c r="B30" s="1"/>
      <c r="D30" s="9"/>
      <c r="F30" s="1"/>
    </row>
    <row r="31" spans="1:7" x14ac:dyDescent="0.2">
      <c r="D31" s="9"/>
    </row>
    <row r="32" spans="1:7" x14ac:dyDescent="0.2">
      <c r="A32" s="1" t="s">
        <v>34</v>
      </c>
      <c r="B32" s="1"/>
      <c r="D32" s="9"/>
      <c r="F32" s="1"/>
    </row>
    <row r="33" spans="1:6" x14ac:dyDescent="0.2">
      <c r="A33" s="1" t="s">
        <v>33</v>
      </c>
      <c r="B33" s="1"/>
      <c r="D33" s="9"/>
      <c r="F33" s="1"/>
    </row>
    <row r="34" spans="1:6" x14ac:dyDescent="0.2">
      <c r="D34" s="9"/>
    </row>
    <row r="35" spans="1:6" x14ac:dyDescent="0.2">
      <c r="A35" s="1" t="s">
        <v>35</v>
      </c>
      <c r="B35" s="1"/>
      <c r="D35" s="9"/>
      <c r="F35" s="1"/>
    </row>
    <row r="36" spans="1:6" x14ac:dyDescent="0.2">
      <c r="A36" s="1" t="s">
        <v>36</v>
      </c>
      <c r="B36" s="1"/>
      <c r="D36" s="9"/>
      <c r="F36" s="1"/>
    </row>
    <row r="37" spans="1:6" x14ac:dyDescent="0.2">
      <c r="D37" s="9"/>
    </row>
    <row r="38" spans="1:6" x14ac:dyDescent="0.2">
      <c r="D38" s="9"/>
    </row>
    <row r="39" spans="1:6" x14ac:dyDescent="0.2">
      <c r="A39" s="1" t="s">
        <v>44</v>
      </c>
      <c r="D39" s="9"/>
    </row>
    <row r="40" spans="1:6" x14ac:dyDescent="0.2">
      <c r="D40" s="9"/>
    </row>
    <row r="41" spans="1:6" x14ac:dyDescent="0.2">
      <c r="A41" s="1" t="s">
        <v>42</v>
      </c>
      <c r="D41" s="9"/>
    </row>
    <row r="42" spans="1:6" x14ac:dyDescent="0.2">
      <c r="A42" s="1" t="s">
        <v>43</v>
      </c>
      <c r="D42" s="9"/>
    </row>
    <row r="43" spans="1:6" x14ac:dyDescent="0.2">
      <c r="D43" s="9"/>
    </row>
  </sheetData>
  <phoneticPr fontId="0" type="noConversion"/>
  <pageMargins left="0.75" right="0.75" top="1" bottom="1" header="0.5" footer="0.5"/>
  <pageSetup paperSize="9" scale="91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zoomScale="70" workbookViewId="0">
      <selection activeCell="G15" sqref="G15"/>
    </sheetView>
  </sheetViews>
  <sheetFormatPr baseColWidth="10" defaultRowHeight="15.75" x14ac:dyDescent="0.25"/>
  <cols>
    <col min="1" max="1" width="26.140625" style="68" customWidth="1"/>
    <col min="2" max="2" width="33" style="68" customWidth="1"/>
    <col min="3" max="3" width="32.28515625" style="68" customWidth="1"/>
    <col min="4" max="4" width="30.140625" style="68" customWidth="1"/>
    <col min="5" max="5" width="15.140625" style="68" customWidth="1"/>
    <col min="6" max="16384" width="11.42578125" style="68"/>
  </cols>
  <sheetData>
    <row r="1" spans="1:5" ht="18.75" customHeight="1" x14ac:dyDescent="0.25">
      <c r="A1" s="239" t="s">
        <v>103</v>
      </c>
      <c r="B1" s="120" t="s">
        <v>104</v>
      </c>
      <c r="C1" s="134" t="str">
        <f>Klubbinfo!C4</f>
        <v>[klubbnavn]</v>
      </c>
      <c r="D1" s="135" t="s">
        <v>105</v>
      </c>
      <c r="E1" s="136"/>
    </row>
    <row r="2" spans="1:5" ht="18.75" customHeight="1" x14ac:dyDescent="0.25">
      <c r="A2" s="239"/>
      <c r="B2" s="137" t="s">
        <v>103</v>
      </c>
      <c r="C2" s="138" t="s">
        <v>106</v>
      </c>
      <c r="D2" s="143" t="s">
        <v>107</v>
      </c>
      <c r="E2" s="144" t="s">
        <v>108</v>
      </c>
    </row>
    <row r="3" spans="1:5" ht="17.25" customHeight="1" x14ac:dyDescent="0.25">
      <c r="A3" s="68" t="s">
        <v>109</v>
      </c>
      <c r="B3" s="145"/>
      <c r="C3" s="145"/>
      <c r="D3" s="145"/>
      <c r="E3" s="146"/>
    </row>
    <row r="4" spans="1:5" ht="17.25" customHeight="1" x14ac:dyDescent="0.25">
      <c r="A4" s="68" t="s">
        <v>110</v>
      </c>
      <c r="B4" s="145"/>
      <c r="C4" s="145"/>
      <c r="D4" s="145"/>
      <c r="E4" s="146"/>
    </row>
    <row r="5" spans="1:5" ht="17.25" customHeight="1" x14ac:dyDescent="0.25">
      <c r="A5" s="68" t="s">
        <v>111</v>
      </c>
      <c r="B5" s="145"/>
      <c r="C5" s="145"/>
      <c r="D5" s="145"/>
      <c r="E5" s="146"/>
    </row>
    <row r="6" spans="1:5" ht="17.25" customHeight="1" x14ac:dyDescent="0.25">
      <c r="A6" s="68" t="s">
        <v>112</v>
      </c>
      <c r="B6" s="145"/>
      <c r="C6" s="145"/>
      <c r="D6" s="145"/>
      <c r="E6" s="146"/>
    </row>
    <row r="7" spans="1:5" ht="17.25" customHeight="1" x14ac:dyDescent="0.25">
      <c r="A7" s="68" t="s">
        <v>113</v>
      </c>
      <c r="B7" s="145"/>
      <c r="C7" s="145"/>
      <c r="D7" s="145"/>
      <c r="E7" s="146"/>
    </row>
    <row r="8" spans="1:5" ht="17.25" customHeight="1" x14ac:dyDescent="0.25">
      <c r="A8" s="68" t="s">
        <v>114</v>
      </c>
      <c r="B8" s="145"/>
      <c r="C8" s="145"/>
      <c r="D8" s="145"/>
      <c r="E8" s="146"/>
    </row>
    <row r="9" spans="1:5" ht="17.25" customHeight="1" x14ac:dyDescent="0.25">
      <c r="A9" s="68" t="s">
        <v>115</v>
      </c>
      <c r="B9" s="145"/>
      <c r="C9" s="145"/>
      <c r="D9" s="145"/>
      <c r="E9" s="146"/>
    </row>
    <row r="10" spans="1:5" ht="17.25" customHeight="1" x14ac:dyDescent="0.25">
      <c r="A10" s="68" t="s">
        <v>116</v>
      </c>
      <c r="B10" s="145"/>
      <c r="C10" s="145"/>
      <c r="D10" s="145"/>
      <c r="E10" s="146"/>
    </row>
    <row r="11" spans="1:5" ht="17.25" customHeight="1" x14ac:dyDescent="0.25">
      <c r="A11" s="68" t="s">
        <v>117</v>
      </c>
      <c r="B11" s="145"/>
      <c r="C11" s="145"/>
      <c r="D11" s="145"/>
      <c r="E11" s="146"/>
    </row>
    <row r="12" spans="1:5" ht="17.25" customHeight="1" x14ac:dyDescent="0.25">
      <c r="A12" s="68" t="s">
        <v>118</v>
      </c>
      <c r="B12" s="145"/>
      <c r="C12" s="145"/>
      <c r="D12" s="145"/>
      <c r="E12" s="146"/>
    </row>
    <row r="13" spans="1:5" ht="17.25" customHeight="1" x14ac:dyDescent="0.25">
      <c r="A13" s="68" t="s">
        <v>119</v>
      </c>
      <c r="B13" s="145"/>
      <c r="C13" s="145"/>
      <c r="D13" s="145"/>
      <c r="E13" s="146"/>
    </row>
    <row r="14" spans="1:5" ht="17.25" customHeight="1" x14ac:dyDescent="0.25">
      <c r="A14" s="68" t="s">
        <v>120</v>
      </c>
      <c r="B14" s="145"/>
      <c r="C14" s="145"/>
      <c r="D14" s="145"/>
      <c r="E14" s="146"/>
    </row>
    <row r="15" spans="1:5" ht="17.25" customHeight="1" x14ac:dyDescent="0.25">
      <c r="A15" s="68" t="s">
        <v>121</v>
      </c>
      <c r="B15" s="145"/>
      <c r="C15" s="145"/>
      <c r="D15" s="145"/>
      <c r="E15" s="146"/>
    </row>
    <row r="16" spans="1:5" ht="17.25" customHeight="1" x14ac:dyDescent="0.25">
      <c r="A16" s="68" t="s">
        <v>122</v>
      </c>
      <c r="B16" s="145"/>
      <c r="C16" s="145"/>
      <c r="D16" s="145"/>
      <c r="E16" s="146"/>
    </row>
    <row r="17" spans="1:5" ht="17.25" customHeight="1" x14ac:dyDescent="0.25">
      <c r="A17" s="68" t="s">
        <v>123</v>
      </c>
      <c r="B17" s="145"/>
      <c r="C17" s="145"/>
      <c r="D17" s="145"/>
      <c r="E17" s="146"/>
    </row>
    <row r="18" spans="1:5" ht="17.25" customHeight="1" x14ac:dyDescent="0.25">
      <c r="A18" s="68" t="s">
        <v>124</v>
      </c>
      <c r="B18" s="145"/>
      <c r="C18" s="145"/>
      <c r="D18" s="145"/>
      <c r="E18" s="146"/>
    </row>
    <row r="19" spans="1:5" ht="17.25" customHeight="1" x14ac:dyDescent="0.25">
      <c r="A19" s="68" t="s">
        <v>125</v>
      </c>
      <c r="B19" s="145"/>
      <c r="C19" s="145"/>
      <c r="D19" s="145"/>
      <c r="E19" s="146"/>
    </row>
    <row r="20" spans="1:5" ht="17.25" customHeight="1" x14ac:dyDescent="0.25">
      <c r="A20" s="68" t="s">
        <v>126</v>
      </c>
      <c r="B20" s="145"/>
      <c r="C20" s="145"/>
      <c r="D20" s="145"/>
      <c r="E20" s="146"/>
    </row>
    <row r="21" spans="1:5" ht="17.25" customHeight="1" x14ac:dyDescent="0.25">
      <c r="A21" s="68" t="s">
        <v>127</v>
      </c>
      <c r="B21" s="145"/>
      <c r="C21" s="145"/>
      <c r="D21" s="145"/>
      <c r="E21" s="146"/>
    </row>
    <row r="22" spans="1:5" ht="17.25" customHeight="1" x14ac:dyDescent="0.25">
      <c r="A22" s="68" t="s">
        <v>128</v>
      </c>
      <c r="B22" s="145"/>
      <c r="C22" s="145"/>
      <c r="D22" s="145"/>
      <c r="E22" s="146"/>
    </row>
    <row r="23" spans="1:5" ht="17.25" customHeight="1" x14ac:dyDescent="0.25">
      <c r="A23" s="68" t="s">
        <v>129</v>
      </c>
      <c r="B23" s="145"/>
      <c r="C23" s="145"/>
      <c r="D23" s="145"/>
      <c r="E23" s="146"/>
    </row>
    <row r="24" spans="1:5" ht="17.25" customHeight="1" x14ac:dyDescent="0.25">
      <c r="B24" s="145"/>
      <c r="C24" s="145"/>
      <c r="D24" s="145"/>
      <c r="E24" s="146"/>
    </row>
    <row r="25" spans="1:5" ht="17.25" customHeight="1" x14ac:dyDescent="0.25">
      <c r="B25" s="145"/>
      <c r="C25" s="145"/>
      <c r="D25" s="145"/>
      <c r="E25" s="146"/>
    </row>
    <row r="26" spans="1:5" ht="17.25" customHeight="1" x14ac:dyDescent="0.25">
      <c r="B26" s="145"/>
      <c r="C26" s="145"/>
      <c r="D26" s="145"/>
      <c r="E26" s="146"/>
    </row>
    <row r="27" spans="1:5" ht="17.25" customHeight="1" x14ac:dyDescent="0.25">
      <c r="B27" s="145"/>
      <c r="C27" s="145"/>
      <c r="D27" s="145"/>
      <c r="E27" s="146"/>
    </row>
    <row r="28" spans="1:5" ht="17.25" customHeight="1" x14ac:dyDescent="0.25">
      <c r="B28" s="145"/>
      <c r="C28" s="145"/>
      <c r="D28" s="145"/>
      <c r="E28" s="146"/>
    </row>
    <row r="29" spans="1:5" ht="17.25" customHeight="1" x14ac:dyDescent="0.25">
      <c r="B29" s="145"/>
      <c r="C29" s="145"/>
      <c r="D29" s="145"/>
      <c r="E29" s="146"/>
    </row>
  </sheetData>
  <sheetProtection sheet="1" objects="1" scenarios="1"/>
  <mergeCells count="1">
    <mergeCell ref="A1:A2"/>
  </mergeCells>
  <phoneticPr fontId="0" type="noConversion"/>
  <pageMargins left="0.59055118110236227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showGridLines="0" zoomScale="85" workbookViewId="0">
      <pane ySplit="4" topLeftCell="A5" activePane="bottomLeft" state="frozenSplit"/>
      <selection pane="bottomLeft" activeCell="C8" sqref="C8"/>
    </sheetView>
  </sheetViews>
  <sheetFormatPr baseColWidth="10" defaultRowHeight="15.75" x14ac:dyDescent="0.25"/>
  <cols>
    <col min="1" max="1" width="3.85546875" style="68" customWidth="1"/>
    <col min="2" max="3" width="25.28515625" style="68" customWidth="1"/>
    <col min="4" max="4" width="9.140625" style="68" customWidth="1"/>
    <col min="5" max="5" width="7.140625" style="68" customWidth="1"/>
    <col min="6" max="6" width="3.5703125" style="68" customWidth="1"/>
    <col min="7" max="7" width="5.7109375" style="68" customWidth="1"/>
    <col min="8" max="8" width="7.140625" style="68" customWidth="1"/>
    <col min="9" max="9" width="18" style="68" customWidth="1"/>
    <col min="10" max="10" width="5.7109375" style="68" customWidth="1"/>
    <col min="11" max="11" width="7.140625" style="68" customWidth="1"/>
    <col min="12" max="13" width="5.7109375" style="68" customWidth="1"/>
    <col min="14" max="14" width="7.140625" style="68" customWidth="1"/>
    <col min="15" max="16384" width="11.42578125" style="68"/>
  </cols>
  <sheetData>
    <row r="1" spans="1:14" ht="33" x14ac:dyDescent="0.45">
      <c r="A1" s="70" t="s">
        <v>88</v>
      </c>
    </row>
    <row r="3" spans="1:14" x14ac:dyDescent="0.25">
      <c r="A3" s="111"/>
      <c r="B3" s="111" t="s">
        <v>76</v>
      </c>
      <c r="C3" s="111" t="s">
        <v>75</v>
      </c>
      <c r="D3" s="111" t="s">
        <v>0</v>
      </c>
      <c r="E3" s="111" t="s">
        <v>80</v>
      </c>
      <c r="F3" s="112" t="s">
        <v>89</v>
      </c>
      <c r="G3" s="112"/>
      <c r="H3" s="112"/>
      <c r="I3" s="72" t="s">
        <v>82</v>
      </c>
      <c r="J3" s="112"/>
      <c r="K3" s="112"/>
      <c r="L3" s="72" t="s">
        <v>90</v>
      </c>
      <c r="M3" s="112"/>
      <c r="N3" s="81"/>
    </row>
    <row r="4" spans="1:14" x14ac:dyDescent="0.25">
      <c r="A4" s="113"/>
      <c r="B4" s="113"/>
      <c r="C4" s="113"/>
      <c r="D4" s="113"/>
      <c r="E4" s="113"/>
      <c r="F4" s="114" t="s">
        <v>91</v>
      </c>
      <c r="G4" s="114" t="s">
        <v>92</v>
      </c>
      <c r="H4" s="114" t="s">
        <v>93</v>
      </c>
      <c r="I4" s="114" t="s">
        <v>76</v>
      </c>
      <c r="J4" s="114" t="s">
        <v>92</v>
      </c>
      <c r="K4" s="114" t="s">
        <v>93</v>
      </c>
      <c r="L4" s="114" t="s">
        <v>94</v>
      </c>
      <c r="M4" s="114" t="s">
        <v>92</v>
      </c>
      <c r="N4" s="114" t="s">
        <v>95</v>
      </c>
    </row>
    <row r="5" spans="1:14" ht="20.25" customHeight="1" x14ac:dyDescent="0.25">
      <c r="A5" s="91">
        <v>1</v>
      </c>
      <c r="B5" s="98"/>
      <c r="C5" s="98"/>
      <c r="D5" s="98"/>
      <c r="E5" s="103"/>
      <c r="F5" s="98"/>
      <c r="G5" s="115"/>
      <c r="H5" s="103"/>
      <c r="I5" s="98"/>
      <c r="J5" s="115"/>
      <c r="K5" s="103"/>
      <c r="L5" s="98"/>
      <c r="M5" s="115"/>
      <c r="N5" s="103"/>
    </row>
    <row r="6" spans="1:14" ht="18" customHeight="1" x14ac:dyDescent="0.25">
      <c r="A6" s="91">
        <v>2</v>
      </c>
      <c r="B6" s="98"/>
      <c r="C6" s="98"/>
      <c r="D6" s="98"/>
      <c r="E6" s="103"/>
      <c r="F6" s="98"/>
      <c r="G6" s="115"/>
      <c r="H6" s="103"/>
      <c r="I6" s="98"/>
      <c r="J6" s="115"/>
      <c r="K6" s="103"/>
      <c r="L6" s="98"/>
      <c r="M6" s="115"/>
      <c r="N6" s="103"/>
    </row>
    <row r="7" spans="1:14" ht="18" customHeight="1" x14ac:dyDescent="0.25">
      <c r="A7" s="91">
        <v>3</v>
      </c>
      <c r="B7" s="98"/>
      <c r="C7" s="98"/>
      <c r="D7" s="98"/>
      <c r="E7" s="103"/>
      <c r="F7" s="98"/>
      <c r="G7" s="115"/>
      <c r="H7" s="103"/>
      <c r="I7" s="98"/>
      <c r="J7" s="115"/>
      <c r="K7" s="103"/>
      <c r="L7" s="98"/>
      <c r="M7" s="115"/>
      <c r="N7" s="103"/>
    </row>
    <row r="8" spans="1:14" ht="18" customHeight="1" x14ac:dyDescent="0.25">
      <c r="A8" s="91">
        <v>4</v>
      </c>
      <c r="B8" s="98"/>
      <c r="C8" s="98"/>
      <c r="D8" s="98"/>
      <c r="E8" s="103"/>
      <c r="F8" s="98"/>
      <c r="G8" s="115"/>
      <c r="H8" s="103"/>
      <c r="I8" s="98"/>
      <c r="J8" s="115"/>
      <c r="K8" s="103"/>
      <c r="L8" s="98"/>
      <c r="M8" s="115"/>
      <c r="N8" s="103"/>
    </row>
    <row r="9" spans="1:14" ht="18" customHeight="1" x14ac:dyDescent="0.25">
      <c r="A9" s="91">
        <v>5</v>
      </c>
      <c r="B9" s="98"/>
      <c r="C9" s="98"/>
      <c r="D9" s="98"/>
      <c r="E9" s="103"/>
      <c r="F9" s="98"/>
      <c r="G9" s="115"/>
      <c r="H9" s="103"/>
      <c r="I9" s="98"/>
      <c r="J9" s="115"/>
      <c r="K9" s="103"/>
      <c r="L9" s="98"/>
      <c r="M9" s="115"/>
      <c r="N9" s="103"/>
    </row>
    <row r="10" spans="1:14" ht="18" customHeight="1" x14ac:dyDescent="0.25">
      <c r="A10" s="91">
        <v>6</v>
      </c>
      <c r="B10" s="98"/>
      <c r="C10" s="98"/>
      <c r="D10" s="98"/>
      <c r="E10" s="103"/>
      <c r="F10" s="98"/>
      <c r="G10" s="115"/>
      <c r="H10" s="103"/>
      <c r="I10" s="98"/>
      <c r="J10" s="115"/>
      <c r="K10" s="103"/>
      <c r="L10" s="98"/>
      <c r="M10" s="115"/>
      <c r="N10" s="103"/>
    </row>
    <row r="11" spans="1:14" ht="18" customHeight="1" x14ac:dyDescent="0.25">
      <c r="A11" s="91">
        <v>7</v>
      </c>
      <c r="B11" s="98"/>
      <c r="C11" s="98"/>
      <c r="D11" s="98"/>
      <c r="E11" s="103"/>
      <c r="F11" s="98"/>
      <c r="G11" s="115"/>
      <c r="H11" s="103"/>
      <c r="I11" s="98"/>
      <c r="J11" s="115"/>
      <c r="K11" s="103"/>
      <c r="L11" s="98"/>
      <c r="M11" s="115"/>
      <c r="N11" s="103"/>
    </row>
    <row r="12" spans="1:14" ht="18" customHeight="1" x14ac:dyDescent="0.25">
      <c r="A12" s="91">
        <v>8</v>
      </c>
      <c r="B12" s="98"/>
      <c r="C12" s="98"/>
      <c r="D12" s="98"/>
      <c r="E12" s="103"/>
      <c r="F12" s="98"/>
      <c r="G12" s="115"/>
      <c r="H12" s="103"/>
      <c r="I12" s="98"/>
      <c r="J12" s="115"/>
      <c r="K12" s="103"/>
      <c r="L12" s="98"/>
      <c r="M12" s="115"/>
      <c r="N12" s="103"/>
    </row>
    <row r="13" spans="1:14" ht="18" customHeight="1" x14ac:dyDescent="0.25">
      <c r="A13" s="91">
        <v>9</v>
      </c>
      <c r="B13" s="98"/>
      <c r="C13" s="98"/>
      <c r="D13" s="98"/>
      <c r="E13" s="103"/>
      <c r="F13" s="98"/>
      <c r="G13" s="115"/>
      <c r="H13" s="103"/>
      <c r="I13" s="98"/>
      <c r="J13" s="115"/>
      <c r="K13" s="103"/>
      <c r="L13" s="98"/>
      <c r="M13" s="115"/>
      <c r="N13" s="103"/>
    </row>
    <row r="14" spans="1:14" ht="18" customHeight="1" x14ac:dyDescent="0.25">
      <c r="A14" s="91">
        <v>10</v>
      </c>
      <c r="B14" s="98"/>
      <c r="C14" s="98"/>
      <c r="D14" s="98"/>
      <c r="E14" s="103"/>
      <c r="F14" s="98"/>
      <c r="G14" s="115"/>
      <c r="H14" s="103"/>
      <c r="I14" s="98"/>
      <c r="J14" s="115"/>
      <c r="K14" s="103"/>
      <c r="L14" s="98"/>
      <c r="M14" s="115"/>
      <c r="N14" s="103"/>
    </row>
    <row r="15" spans="1:14" ht="18" customHeight="1" x14ac:dyDescent="0.25">
      <c r="A15" s="91">
        <v>11</v>
      </c>
      <c r="B15" s="98"/>
      <c r="C15" s="98"/>
      <c r="D15" s="98"/>
      <c r="E15" s="103"/>
      <c r="F15" s="98"/>
      <c r="G15" s="115"/>
      <c r="H15" s="103"/>
      <c r="I15" s="98"/>
      <c r="J15" s="115"/>
      <c r="K15" s="103"/>
      <c r="L15" s="98"/>
      <c r="M15" s="115"/>
      <c r="N15" s="103"/>
    </row>
    <row r="16" spans="1:14" ht="18" customHeight="1" x14ac:dyDescent="0.25">
      <c r="A16" s="91">
        <v>12</v>
      </c>
      <c r="B16" s="98"/>
      <c r="C16" s="98"/>
      <c r="D16" s="98"/>
      <c r="E16" s="103"/>
      <c r="F16" s="98"/>
      <c r="G16" s="115"/>
      <c r="H16" s="103"/>
      <c r="I16" s="98"/>
      <c r="J16" s="115"/>
      <c r="K16" s="103"/>
      <c r="L16" s="98"/>
      <c r="M16" s="115"/>
      <c r="N16" s="103"/>
    </row>
    <row r="17" spans="1:14" ht="18" customHeight="1" x14ac:dyDescent="0.25">
      <c r="A17" s="91">
        <v>13</v>
      </c>
      <c r="B17" s="98"/>
      <c r="C17" s="98"/>
      <c r="D17" s="98"/>
      <c r="E17" s="103"/>
      <c r="F17" s="98"/>
      <c r="G17" s="115"/>
      <c r="H17" s="103"/>
      <c r="I17" s="98"/>
      <c r="J17" s="115"/>
      <c r="K17" s="103"/>
      <c r="L17" s="98"/>
      <c r="M17" s="115"/>
      <c r="N17" s="103"/>
    </row>
    <row r="18" spans="1:14" ht="18" customHeight="1" x14ac:dyDescent="0.25">
      <c r="A18" s="91">
        <v>14</v>
      </c>
      <c r="B18" s="98"/>
      <c r="C18" s="98"/>
      <c r="D18" s="98"/>
      <c r="E18" s="103"/>
      <c r="F18" s="98"/>
      <c r="G18" s="115"/>
      <c r="H18" s="103"/>
      <c r="I18" s="98"/>
      <c r="J18" s="115"/>
      <c r="K18" s="103"/>
      <c r="L18" s="98"/>
      <c r="M18" s="115"/>
      <c r="N18" s="103"/>
    </row>
    <row r="19" spans="1:14" ht="18" customHeight="1" x14ac:dyDescent="0.25">
      <c r="A19" s="91">
        <v>15</v>
      </c>
      <c r="B19" s="98"/>
      <c r="C19" s="98"/>
      <c r="D19" s="98"/>
      <c r="E19" s="103"/>
      <c r="F19" s="98"/>
      <c r="G19" s="115"/>
      <c r="H19" s="103"/>
      <c r="I19" s="98"/>
      <c r="J19" s="115"/>
      <c r="K19" s="103"/>
      <c r="L19" s="98"/>
      <c r="M19" s="115"/>
      <c r="N19" s="103"/>
    </row>
    <row r="20" spans="1:14" ht="18" customHeight="1" x14ac:dyDescent="0.25">
      <c r="A20" s="91">
        <v>16</v>
      </c>
      <c r="B20" s="98"/>
      <c r="C20" s="98"/>
      <c r="D20" s="98"/>
      <c r="E20" s="103"/>
      <c r="F20" s="98"/>
      <c r="G20" s="115"/>
      <c r="H20" s="103"/>
      <c r="I20" s="98"/>
      <c r="J20" s="115"/>
      <c r="K20" s="103"/>
      <c r="L20" s="98"/>
      <c r="M20" s="115"/>
      <c r="N20" s="103"/>
    </row>
    <row r="21" spans="1:14" ht="18" customHeight="1" x14ac:dyDescent="0.25">
      <c r="A21" s="91">
        <v>17</v>
      </c>
      <c r="B21" s="98"/>
      <c r="C21" s="98"/>
      <c r="D21" s="98"/>
      <c r="E21" s="103"/>
      <c r="F21" s="98"/>
      <c r="G21" s="115"/>
      <c r="H21" s="103"/>
      <c r="I21" s="98"/>
      <c r="J21" s="115"/>
      <c r="K21" s="103"/>
      <c r="L21" s="98"/>
      <c r="M21" s="115"/>
      <c r="N21" s="103"/>
    </row>
    <row r="22" spans="1:14" ht="18" customHeight="1" x14ac:dyDescent="0.25">
      <c r="A22" s="91">
        <v>18</v>
      </c>
      <c r="B22" s="98"/>
      <c r="C22" s="98"/>
      <c r="D22" s="98"/>
      <c r="E22" s="103"/>
      <c r="F22" s="98"/>
      <c r="G22" s="115"/>
      <c r="H22" s="103"/>
      <c r="I22" s="98"/>
      <c r="J22" s="115"/>
      <c r="K22" s="103"/>
      <c r="L22" s="98"/>
      <c r="M22" s="115"/>
      <c r="N22" s="103"/>
    </row>
    <row r="23" spans="1:14" ht="18" customHeight="1" x14ac:dyDescent="0.25">
      <c r="A23" s="91">
        <v>19</v>
      </c>
      <c r="B23" s="98"/>
      <c r="C23" s="98"/>
      <c r="D23" s="98"/>
      <c r="E23" s="103"/>
      <c r="F23" s="98"/>
      <c r="G23" s="115"/>
      <c r="H23" s="103"/>
      <c r="I23" s="98"/>
      <c r="J23" s="115"/>
      <c r="K23" s="103"/>
      <c r="L23" s="98"/>
      <c r="M23" s="115"/>
      <c r="N23" s="103"/>
    </row>
    <row r="24" spans="1:14" ht="18" customHeight="1" x14ac:dyDescent="0.25">
      <c r="A24" s="91">
        <v>20</v>
      </c>
      <c r="B24" s="98"/>
      <c r="C24" s="98"/>
      <c r="D24" s="98"/>
      <c r="E24" s="103"/>
      <c r="F24" s="98"/>
      <c r="G24" s="115"/>
      <c r="H24" s="103"/>
      <c r="I24" s="98"/>
      <c r="J24" s="115"/>
      <c r="K24" s="103"/>
      <c r="L24" s="98"/>
      <c r="M24" s="115"/>
      <c r="N24" s="103"/>
    </row>
    <row r="25" spans="1:14" ht="18" customHeight="1" x14ac:dyDescent="0.25">
      <c r="A25" s="91">
        <v>21</v>
      </c>
      <c r="B25" s="98"/>
      <c r="C25" s="98"/>
      <c r="D25" s="98"/>
      <c r="E25" s="103"/>
      <c r="F25" s="98"/>
      <c r="G25" s="115"/>
      <c r="H25" s="103"/>
      <c r="I25" s="98"/>
      <c r="J25" s="115"/>
      <c r="K25" s="103"/>
      <c r="L25" s="98"/>
      <c r="M25" s="115"/>
      <c r="N25" s="103"/>
    </row>
    <row r="26" spans="1:14" ht="18" customHeight="1" x14ac:dyDescent="0.25">
      <c r="A26" s="91">
        <v>22</v>
      </c>
      <c r="B26" s="98"/>
      <c r="C26" s="98"/>
      <c r="D26" s="98"/>
      <c r="E26" s="103"/>
      <c r="F26" s="98"/>
      <c r="G26" s="115"/>
      <c r="H26" s="103"/>
      <c r="I26" s="98"/>
      <c r="J26" s="115"/>
      <c r="K26" s="103"/>
      <c r="L26" s="98"/>
      <c r="M26" s="115"/>
      <c r="N26" s="103"/>
    </row>
    <row r="27" spans="1:14" ht="18" customHeight="1" x14ac:dyDescent="0.25">
      <c r="A27" s="91">
        <v>23</v>
      </c>
      <c r="B27" s="98"/>
      <c r="C27" s="98"/>
      <c r="D27" s="98"/>
      <c r="E27" s="103"/>
      <c r="F27" s="98"/>
      <c r="G27" s="115"/>
      <c r="H27" s="103"/>
      <c r="I27" s="98"/>
      <c r="J27" s="115"/>
      <c r="K27" s="103"/>
      <c r="L27" s="98"/>
      <c r="M27" s="115"/>
      <c r="N27" s="103"/>
    </row>
    <row r="28" spans="1:14" ht="18" customHeight="1" x14ac:dyDescent="0.25">
      <c r="A28" s="91">
        <v>24</v>
      </c>
      <c r="B28" s="98"/>
      <c r="C28" s="98"/>
      <c r="D28" s="98"/>
      <c r="E28" s="103"/>
      <c r="F28" s="98"/>
      <c r="G28" s="115"/>
      <c r="H28" s="103"/>
      <c r="I28" s="98"/>
      <c r="J28" s="115"/>
      <c r="K28" s="103"/>
      <c r="L28" s="98"/>
      <c r="M28" s="115"/>
      <c r="N28" s="103"/>
    </row>
    <row r="29" spans="1:14" ht="18" customHeight="1" x14ac:dyDescent="0.25">
      <c r="A29" s="91">
        <v>25</v>
      </c>
      <c r="B29" s="98"/>
      <c r="C29" s="98"/>
      <c r="D29" s="98"/>
      <c r="E29" s="103"/>
      <c r="F29" s="98"/>
      <c r="G29" s="115"/>
      <c r="H29" s="103"/>
      <c r="I29" s="98"/>
      <c r="J29" s="115"/>
      <c r="K29" s="103"/>
      <c r="L29" s="98"/>
      <c r="M29" s="115"/>
      <c r="N29" s="103"/>
    </row>
    <row r="30" spans="1:14" ht="18" customHeight="1" x14ac:dyDescent="0.25">
      <c r="A30" s="91">
        <v>26</v>
      </c>
      <c r="B30" s="98"/>
      <c r="C30" s="98"/>
      <c r="D30" s="98"/>
      <c r="E30" s="103"/>
      <c r="F30" s="98"/>
      <c r="G30" s="115"/>
      <c r="H30" s="103"/>
      <c r="I30" s="98"/>
      <c r="J30" s="115"/>
      <c r="K30" s="103"/>
      <c r="L30" s="98"/>
      <c r="M30" s="115"/>
      <c r="N30" s="103"/>
    </row>
    <row r="31" spans="1:14" ht="18" customHeight="1" x14ac:dyDescent="0.25">
      <c r="A31" s="91">
        <v>27</v>
      </c>
      <c r="B31" s="98"/>
      <c r="C31" s="98"/>
      <c r="D31" s="98"/>
      <c r="E31" s="103"/>
      <c r="F31" s="98"/>
      <c r="G31" s="115"/>
      <c r="H31" s="103"/>
      <c r="I31" s="98"/>
      <c r="J31" s="115"/>
      <c r="K31" s="103"/>
      <c r="L31" s="98"/>
      <c r="M31" s="115"/>
      <c r="N31" s="103"/>
    </row>
    <row r="32" spans="1:14" ht="18" customHeight="1" x14ac:dyDescent="0.25">
      <c r="A32" s="91">
        <v>28</v>
      </c>
      <c r="B32" s="98"/>
      <c r="C32" s="98"/>
      <c r="D32" s="98"/>
      <c r="E32" s="103"/>
      <c r="F32" s="98"/>
      <c r="G32" s="115"/>
      <c r="H32" s="103"/>
      <c r="I32" s="98"/>
      <c r="J32" s="115"/>
      <c r="K32" s="103"/>
      <c r="L32" s="98"/>
      <c r="M32" s="115"/>
      <c r="N32" s="103"/>
    </row>
    <row r="33" spans="1:14" ht="18" customHeight="1" x14ac:dyDescent="0.25">
      <c r="A33" s="91">
        <v>29</v>
      </c>
      <c r="B33" s="98"/>
      <c r="C33" s="98"/>
      <c r="D33" s="98"/>
      <c r="E33" s="103"/>
      <c r="F33" s="98"/>
      <c r="G33" s="115"/>
      <c r="H33" s="103"/>
      <c r="I33" s="98"/>
      <c r="J33" s="115"/>
      <c r="K33" s="103"/>
      <c r="L33" s="98"/>
      <c r="M33" s="115"/>
      <c r="N33" s="103"/>
    </row>
    <row r="34" spans="1:14" ht="18" customHeight="1" x14ac:dyDescent="0.25">
      <c r="A34" s="91">
        <v>30</v>
      </c>
      <c r="B34" s="98"/>
      <c r="C34" s="98"/>
      <c r="D34" s="98"/>
      <c r="E34" s="103"/>
      <c r="F34" s="98"/>
      <c r="G34" s="115"/>
      <c r="H34" s="103"/>
      <c r="I34" s="98"/>
      <c r="J34" s="115"/>
      <c r="K34" s="103"/>
      <c r="L34" s="98"/>
      <c r="M34" s="115"/>
      <c r="N34" s="103"/>
    </row>
    <row r="35" spans="1:14" ht="18" customHeight="1" x14ac:dyDescent="0.25">
      <c r="A35" s="91">
        <v>31</v>
      </c>
      <c r="B35" s="98"/>
      <c r="C35" s="98"/>
      <c r="D35" s="98"/>
      <c r="E35" s="103"/>
      <c r="F35" s="98"/>
      <c r="G35" s="115"/>
      <c r="H35" s="103"/>
      <c r="I35" s="98"/>
      <c r="J35" s="115"/>
      <c r="K35" s="103"/>
      <c r="L35" s="98"/>
      <c r="M35" s="115"/>
      <c r="N35" s="103"/>
    </row>
    <row r="36" spans="1:14" ht="18" customHeight="1" x14ac:dyDescent="0.25">
      <c r="A36" s="91">
        <v>32</v>
      </c>
      <c r="B36" s="98"/>
      <c r="C36" s="98"/>
      <c r="D36" s="98"/>
      <c r="E36" s="103"/>
      <c r="F36" s="98"/>
      <c r="G36" s="115"/>
      <c r="H36" s="103"/>
      <c r="I36" s="98"/>
      <c r="J36" s="115"/>
      <c r="K36" s="103"/>
      <c r="L36" s="98"/>
      <c r="M36" s="115"/>
      <c r="N36" s="103"/>
    </row>
    <row r="37" spans="1:14" ht="18" customHeight="1" x14ac:dyDescent="0.25">
      <c r="A37" s="91">
        <v>33</v>
      </c>
      <c r="B37" s="98"/>
      <c r="C37" s="98"/>
      <c r="D37" s="98"/>
      <c r="E37" s="103"/>
      <c r="F37" s="98"/>
      <c r="G37" s="115"/>
      <c r="H37" s="103"/>
      <c r="I37" s="98"/>
      <c r="J37" s="115"/>
      <c r="K37" s="103"/>
      <c r="L37" s="98"/>
      <c r="M37" s="115"/>
      <c r="N37" s="103"/>
    </row>
    <row r="38" spans="1:14" ht="18" customHeight="1" x14ac:dyDescent="0.25">
      <c r="A38" s="91">
        <v>34</v>
      </c>
      <c r="B38" s="98"/>
      <c r="C38" s="98"/>
      <c r="D38" s="98"/>
      <c r="E38" s="103"/>
      <c r="F38" s="98"/>
      <c r="G38" s="115"/>
      <c r="H38" s="103"/>
      <c r="I38" s="98"/>
      <c r="J38" s="115"/>
      <c r="K38" s="103"/>
      <c r="L38" s="98"/>
      <c r="M38" s="115"/>
      <c r="N38" s="103"/>
    </row>
    <row r="39" spans="1:14" ht="18" customHeight="1" x14ac:dyDescent="0.25">
      <c r="A39" s="91">
        <v>35</v>
      </c>
      <c r="B39" s="98"/>
      <c r="C39" s="98"/>
      <c r="D39" s="98"/>
      <c r="E39" s="103"/>
      <c r="F39" s="98"/>
      <c r="G39" s="115"/>
      <c r="H39" s="103"/>
      <c r="I39" s="98"/>
      <c r="J39" s="115"/>
      <c r="K39" s="103"/>
      <c r="L39" s="98"/>
      <c r="M39" s="115"/>
      <c r="N39" s="103"/>
    </row>
    <row r="40" spans="1:14" ht="18" customHeight="1" x14ac:dyDescent="0.25">
      <c r="A40" s="91">
        <v>36</v>
      </c>
      <c r="B40" s="98"/>
      <c r="C40" s="98"/>
      <c r="D40" s="98"/>
      <c r="E40" s="103"/>
      <c r="F40" s="98"/>
      <c r="G40" s="115"/>
      <c r="H40" s="103"/>
      <c r="I40" s="98"/>
      <c r="J40" s="115"/>
      <c r="K40" s="103"/>
      <c r="L40" s="98"/>
      <c r="M40" s="115"/>
      <c r="N40" s="103"/>
    </row>
    <row r="41" spans="1:14" ht="18" customHeight="1" x14ac:dyDescent="0.25">
      <c r="A41" s="91">
        <v>37</v>
      </c>
      <c r="B41" s="98"/>
      <c r="C41" s="98"/>
      <c r="D41" s="98"/>
      <c r="E41" s="103"/>
      <c r="F41" s="98"/>
      <c r="G41" s="115"/>
      <c r="H41" s="103"/>
      <c r="I41" s="98"/>
      <c r="J41" s="115"/>
      <c r="K41" s="103"/>
      <c r="L41" s="98"/>
      <c r="M41" s="115"/>
      <c r="N41" s="103"/>
    </row>
    <row r="42" spans="1:14" ht="18" customHeight="1" x14ac:dyDescent="0.25">
      <c r="A42" s="91">
        <v>38</v>
      </c>
      <c r="B42" s="98"/>
      <c r="C42" s="98"/>
      <c r="D42" s="98"/>
      <c r="E42" s="103"/>
      <c r="F42" s="98"/>
      <c r="G42" s="115"/>
      <c r="H42" s="103"/>
      <c r="I42" s="98"/>
      <c r="J42" s="115"/>
      <c r="K42" s="103"/>
      <c r="L42" s="98"/>
      <c r="M42" s="115"/>
      <c r="N42" s="103"/>
    </row>
    <row r="43" spans="1:14" ht="18" customHeight="1" x14ac:dyDescent="0.25">
      <c r="A43" s="91">
        <v>39</v>
      </c>
      <c r="B43" s="98"/>
      <c r="C43" s="98"/>
      <c r="D43" s="98"/>
      <c r="E43" s="103"/>
      <c r="F43" s="98"/>
      <c r="G43" s="115"/>
      <c r="H43" s="103"/>
      <c r="I43" s="98"/>
      <c r="J43" s="115"/>
      <c r="K43" s="103"/>
      <c r="L43" s="98"/>
      <c r="M43" s="115"/>
      <c r="N43" s="103"/>
    </row>
    <row r="44" spans="1:14" ht="18" customHeight="1" x14ac:dyDescent="0.25">
      <c r="A44" s="91">
        <v>40</v>
      </c>
      <c r="B44" s="98"/>
      <c r="C44" s="98"/>
      <c r="D44" s="98"/>
      <c r="E44" s="103"/>
      <c r="F44" s="98"/>
      <c r="G44" s="115"/>
      <c r="H44" s="103"/>
      <c r="I44" s="98"/>
      <c r="J44" s="115"/>
      <c r="K44" s="103"/>
      <c r="L44" s="98"/>
      <c r="M44" s="115"/>
      <c r="N44" s="103"/>
    </row>
    <row r="45" spans="1:14" ht="18" customHeight="1" x14ac:dyDescent="0.25">
      <c r="A45" s="91">
        <v>41</v>
      </c>
      <c r="B45" s="98"/>
      <c r="C45" s="98"/>
      <c r="D45" s="98"/>
      <c r="E45" s="103"/>
      <c r="F45" s="98"/>
      <c r="G45" s="115"/>
      <c r="H45" s="103"/>
      <c r="I45" s="98"/>
      <c r="J45" s="115"/>
      <c r="K45" s="103"/>
      <c r="L45" s="98"/>
      <c r="M45" s="115"/>
      <c r="N45" s="103"/>
    </row>
    <row r="46" spans="1:14" ht="18" customHeight="1" x14ac:dyDescent="0.25">
      <c r="A46" s="91">
        <v>42</v>
      </c>
      <c r="B46" s="98"/>
      <c r="C46" s="98"/>
      <c r="D46" s="98"/>
      <c r="E46" s="103"/>
      <c r="F46" s="98"/>
      <c r="G46" s="115"/>
      <c r="H46" s="103"/>
      <c r="I46" s="98"/>
      <c r="J46" s="115"/>
      <c r="K46" s="103"/>
      <c r="L46" s="98"/>
      <c r="M46" s="115"/>
      <c r="N46" s="103"/>
    </row>
    <row r="47" spans="1:14" ht="18" customHeight="1" x14ac:dyDescent="0.25">
      <c r="A47" s="91">
        <v>43</v>
      </c>
      <c r="B47" s="98"/>
      <c r="C47" s="98"/>
      <c r="D47" s="98"/>
      <c r="E47" s="103"/>
      <c r="F47" s="98"/>
      <c r="G47" s="115"/>
      <c r="H47" s="103"/>
      <c r="I47" s="98"/>
      <c r="J47" s="115"/>
      <c r="K47" s="103"/>
      <c r="L47" s="98"/>
      <c r="M47" s="115"/>
      <c r="N47" s="103"/>
    </row>
    <row r="48" spans="1:14" ht="18" customHeight="1" x14ac:dyDescent="0.25">
      <c r="A48" s="91">
        <v>44</v>
      </c>
      <c r="B48" s="98"/>
      <c r="C48" s="98"/>
      <c r="D48" s="98"/>
      <c r="E48" s="103"/>
      <c r="F48" s="98"/>
      <c r="G48" s="115"/>
      <c r="H48" s="103"/>
      <c r="I48" s="98"/>
      <c r="J48" s="115"/>
      <c r="K48" s="103"/>
      <c r="L48" s="98"/>
      <c r="M48" s="115"/>
      <c r="N48" s="103"/>
    </row>
    <row r="49" spans="1:14" ht="18" customHeight="1" x14ac:dyDescent="0.25">
      <c r="A49" s="91">
        <v>45</v>
      </c>
      <c r="B49" s="98"/>
      <c r="C49" s="98"/>
      <c r="D49" s="98"/>
      <c r="E49" s="103"/>
      <c r="F49" s="98"/>
      <c r="G49" s="115"/>
      <c r="H49" s="103"/>
      <c r="I49" s="98"/>
      <c r="J49" s="115"/>
      <c r="K49" s="103"/>
      <c r="L49" s="98"/>
      <c r="M49" s="115"/>
      <c r="N49" s="103"/>
    </row>
    <row r="50" spans="1:14" ht="18" customHeight="1" x14ac:dyDescent="0.25">
      <c r="A50" s="91">
        <v>46</v>
      </c>
      <c r="B50" s="98"/>
      <c r="C50" s="98"/>
      <c r="D50" s="98"/>
      <c r="E50" s="103"/>
      <c r="F50" s="98"/>
      <c r="G50" s="115"/>
      <c r="H50" s="103"/>
      <c r="I50" s="98"/>
      <c r="J50" s="115"/>
      <c r="K50" s="103"/>
      <c r="L50" s="98"/>
      <c r="M50" s="115"/>
      <c r="N50" s="103"/>
    </row>
    <row r="51" spans="1:14" ht="18" customHeight="1" x14ac:dyDescent="0.25">
      <c r="A51" s="91">
        <v>47</v>
      </c>
      <c r="B51" s="98"/>
      <c r="C51" s="98"/>
      <c r="D51" s="98"/>
      <c r="E51" s="103"/>
      <c r="F51" s="98"/>
      <c r="G51" s="115"/>
      <c r="H51" s="103"/>
      <c r="I51" s="98"/>
      <c r="J51" s="115"/>
      <c r="K51" s="103"/>
      <c r="L51" s="98"/>
      <c r="M51" s="115"/>
      <c r="N51" s="103"/>
    </row>
    <row r="52" spans="1:14" ht="18" customHeight="1" x14ac:dyDescent="0.25">
      <c r="A52" s="91">
        <v>48</v>
      </c>
      <c r="B52" s="98"/>
      <c r="C52" s="98"/>
      <c r="D52" s="98"/>
      <c r="E52" s="103"/>
      <c r="F52" s="98"/>
      <c r="G52" s="115"/>
      <c r="H52" s="103"/>
      <c r="I52" s="98"/>
      <c r="J52" s="115"/>
      <c r="K52" s="103"/>
      <c r="L52" s="98"/>
      <c r="M52" s="115"/>
      <c r="N52" s="103"/>
    </row>
    <row r="53" spans="1:14" ht="18" customHeight="1" x14ac:dyDescent="0.25">
      <c r="A53" s="91">
        <v>49</v>
      </c>
      <c r="B53" s="98"/>
      <c r="C53" s="98"/>
      <c r="D53" s="98"/>
      <c r="E53" s="103"/>
      <c r="F53" s="98"/>
      <c r="G53" s="115"/>
      <c r="H53" s="103"/>
      <c r="I53" s="98"/>
      <c r="J53" s="115"/>
      <c r="K53" s="103"/>
      <c r="L53" s="98"/>
      <c r="M53" s="115"/>
      <c r="N53" s="103"/>
    </row>
    <row r="54" spans="1:14" ht="18" customHeight="1" x14ac:dyDescent="0.25">
      <c r="A54" s="91">
        <v>50</v>
      </c>
      <c r="B54" s="98"/>
      <c r="C54" s="98"/>
      <c r="D54" s="98"/>
      <c r="E54" s="103"/>
      <c r="F54" s="98"/>
      <c r="G54" s="115"/>
      <c r="H54" s="103"/>
      <c r="I54" s="98"/>
      <c r="J54" s="115"/>
      <c r="K54" s="103"/>
      <c r="L54" s="98"/>
      <c r="M54" s="115"/>
      <c r="N54" s="103"/>
    </row>
    <row r="55" spans="1:14" x14ac:dyDescent="0.25">
      <c r="A55" s="91">
        <v>51</v>
      </c>
      <c r="B55" s="98"/>
      <c r="C55" s="98"/>
      <c r="D55" s="98"/>
      <c r="E55" s="103"/>
      <c r="F55" s="98"/>
      <c r="G55" s="115"/>
      <c r="H55" s="103"/>
      <c r="I55" s="98"/>
      <c r="J55" s="115"/>
      <c r="K55" s="103"/>
      <c r="L55" s="98"/>
      <c r="M55" s="115"/>
      <c r="N55" s="103"/>
    </row>
    <row r="56" spans="1:14" x14ac:dyDescent="0.25">
      <c r="A56" s="91">
        <v>52</v>
      </c>
      <c r="B56" s="98"/>
      <c r="C56" s="98"/>
      <c r="D56" s="98"/>
      <c r="E56" s="103"/>
      <c r="F56" s="98"/>
      <c r="G56" s="115"/>
      <c r="H56" s="103"/>
      <c r="I56" s="98"/>
      <c r="J56" s="115"/>
      <c r="K56" s="103"/>
      <c r="L56" s="98"/>
      <c r="M56" s="115"/>
      <c r="N56" s="103"/>
    </row>
    <row r="57" spans="1:14" x14ac:dyDescent="0.25">
      <c r="A57" s="91">
        <v>53</v>
      </c>
      <c r="B57" s="98"/>
      <c r="C57" s="98"/>
      <c r="D57" s="98"/>
      <c r="E57" s="103"/>
      <c r="F57" s="98"/>
      <c r="G57" s="115"/>
      <c r="H57" s="103"/>
      <c r="I57" s="98"/>
      <c r="J57" s="115"/>
      <c r="K57" s="103"/>
      <c r="L57" s="98"/>
      <c r="M57" s="115"/>
      <c r="N57" s="103"/>
    </row>
    <row r="58" spans="1:14" x14ac:dyDescent="0.25">
      <c r="A58" s="91">
        <v>54</v>
      </c>
      <c r="B58" s="98"/>
      <c r="C58" s="98"/>
      <c r="D58" s="98"/>
      <c r="E58" s="103"/>
      <c r="F58" s="98"/>
      <c r="G58" s="115"/>
      <c r="H58" s="103"/>
      <c r="I58" s="98"/>
      <c r="J58" s="115"/>
      <c r="K58" s="103"/>
      <c r="L58" s="98"/>
      <c r="M58" s="115"/>
      <c r="N58" s="103"/>
    </row>
    <row r="59" spans="1:14" x14ac:dyDescent="0.25">
      <c r="A59" s="91">
        <v>55</v>
      </c>
      <c r="B59" s="98"/>
      <c r="C59" s="98"/>
      <c r="D59" s="98"/>
      <c r="E59" s="103"/>
      <c r="F59" s="98"/>
      <c r="G59" s="115"/>
      <c r="H59" s="103"/>
      <c r="I59" s="98"/>
      <c r="J59" s="115"/>
      <c r="K59" s="103"/>
      <c r="L59" s="98"/>
      <c r="M59" s="115"/>
      <c r="N59" s="103"/>
    </row>
    <row r="60" spans="1:14" x14ac:dyDescent="0.25">
      <c r="A60" s="91">
        <v>56</v>
      </c>
      <c r="B60" s="98"/>
      <c r="C60" s="98"/>
      <c r="D60" s="98"/>
      <c r="E60" s="103"/>
      <c r="F60" s="98"/>
      <c r="G60" s="115"/>
      <c r="H60" s="103"/>
      <c r="I60" s="98"/>
      <c r="J60" s="115"/>
      <c r="K60" s="103"/>
      <c r="L60" s="98"/>
      <c r="M60" s="115"/>
      <c r="N60" s="103"/>
    </row>
    <row r="61" spans="1:14" x14ac:dyDescent="0.25">
      <c r="A61" s="91">
        <v>57</v>
      </c>
      <c r="B61" s="98"/>
      <c r="C61" s="98"/>
      <c r="D61" s="98"/>
      <c r="E61" s="103"/>
      <c r="F61" s="98"/>
      <c r="G61" s="115"/>
      <c r="H61" s="103"/>
      <c r="I61" s="98"/>
      <c r="J61" s="115"/>
      <c r="K61" s="103"/>
      <c r="L61" s="98"/>
      <c r="M61" s="115"/>
      <c r="N61" s="103"/>
    </row>
    <row r="62" spans="1:14" x14ac:dyDescent="0.25">
      <c r="A62" s="91">
        <v>58</v>
      </c>
      <c r="B62" s="98"/>
      <c r="C62" s="98"/>
      <c r="D62" s="98"/>
      <c r="E62" s="103"/>
      <c r="F62" s="98"/>
      <c r="G62" s="115"/>
      <c r="H62" s="103"/>
      <c r="I62" s="98"/>
      <c r="J62" s="115"/>
      <c r="K62" s="103"/>
      <c r="L62" s="98"/>
      <c r="M62" s="115"/>
      <c r="N62" s="103"/>
    </row>
    <row r="63" spans="1:14" x14ac:dyDescent="0.25">
      <c r="A63" s="91">
        <v>59</v>
      </c>
      <c r="B63" s="98"/>
      <c r="C63" s="98"/>
      <c r="D63" s="98"/>
      <c r="E63" s="103"/>
      <c r="F63" s="98"/>
      <c r="G63" s="115"/>
      <c r="H63" s="103"/>
      <c r="I63" s="98"/>
      <c r="J63" s="115"/>
      <c r="K63" s="103"/>
      <c r="L63" s="98"/>
      <c r="M63" s="115"/>
      <c r="N63" s="103"/>
    </row>
    <row r="64" spans="1:14" x14ac:dyDescent="0.25">
      <c r="A64" s="91">
        <v>60</v>
      </c>
      <c r="B64" s="98"/>
      <c r="C64" s="98"/>
      <c r="D64" s="98"/>
      <c r="E64" s="103"/>
      <c r="F64" s="98"/>
      <c r="G64" s="115"/>
      <c r="H64" s="103"/>
      <c r="I64" s="98"/>
      <c r="J64" s="115"/>
      <c r="K64" s="103"/>
      <c r="L64" s="98"/>
      <c r="M64" s="115"/>
      <c r="N64" s="103"/>
    </row>
    <row r="65" spans="1:14" x14ac:dyDescent="0.25">
      <c r="A65" s="91">
        <v>61</v>
      </c>
      <c r="B65" s="98"/>
      <c r="C65" s="98"/>
      <c r="D65" s="98"/>
      <c r="E65" s="103"/>
      <c r="F65" s="98"/>
      <c r="G65" s="115"/>
      <c r="H65" s="103"/>
      <c r="I65" s="98"/>
      <c r="J65" s="115"/>
      <c r="K65" s="103"/>
      <c r="L65" s="98"/>
      <c r="M65" s="115"/>
      <c r="N65" s="103"/>
    </row>
    <row r="66" spans="1:14" x14ac:dyDescent="0.25">
      <c r="A66" s="91">
        <v>62</v>
      </c>
      <c r="B66" s="98"/>
      <c r="C66" s="98"/>
      <c r="D66" s="98"/>
      <c r="E66" s="103"/>
      <c r="F66" s="98"/>
      <c r="G66" s="115"/>
      <c r="H66" s="103"/>
      <c r="I66" s="98"/>
      <c r="J66" s="115"/>
      <c r="K66" s="103"/>
      <c r="L66" s="98"/>
      <c r="M66" s="115"/>
      <c r="N66" s="103"/>
    </row>
    <row r="67" spans="1:14" x14ac:dyDescent="0.25">
      <c r="A67" s="91">
        <v>63</v>
      </c>
      <c r="B67" s="98"/>
      <c r="C67" s="98"/>
      <c r="D67" s="98"/>
      <c r="E67" s="103"/>
      <c r="F67" s="98"/>
      <c r="G67" s="115"/>
      <c r="H67" s="103"/>
      <c r="I67" s="98"/>
      <c r="J67" s="115"/>
      <c r="K67" s="103"/>
      <c r="L67" s="98"/>
      <c r="M67" s="115"/>
      <c r="N67" s="103"/>
    </row>
    <row r="68" spans="1:14" x14ac:dyDescent="0.25">
      <c r="A68" s="91">
        <v>64</v>
      </c>
      <c r="B68" s="98"/>
      <c r="C68" s="98"/>
      <c r="D68" s="98"/>
      <c r="E68" s="103"/>
      <c r="F68" s="98"/>
      <c r="G68" s="115"/>
      <c r="H68" s="103"/>
      <c r="I68" s="98"/>
      <c r="J68" s="115"/>
      <c r="K68" s="103"/>
      <c r="L68" s="98"/>
      <c r="M68" s="115"/>
      <c r="N68" s="103"/>
    </row>
    <row r="69" spans="1:14" x14ac:dyDescent="0.25">
      <c r="A69" s="91">
        <v>65</v>
      </c>
      <c r="B69" s="98"/>
      <c r="C69" s="98"/>
      <c r="D69" s="98"/>
      <c r="E69" s="103"/>
      <c r="F69" s="98"/>
      <c r="G69" s="115"/>
      <c r="H69" s="103"/>
      <c r="I69" s="98"/>
      <c r="J69" s="115"/>
      <c r="K69" s="103"/>
      <c r="L69" s="98"/>
      <c r="M69" s="115"/>
      <c r="N69" s="103"/>
    </row>
    <row r="70" spans="1:14" x14ac:dyDescent="0.25">
      <c r="A70" s="91">
        <v>66</v>
      </c>
      <c r="B70" s="98"/>
      <c r="C70" s="98"/>
      <c r="D70" s="98"/>
      <c r="E70" s="103"/>
      <c r="F70" s="98"/>
      <c r="G70" s="115"/>
      <c r="H70" s="103"/>
      <c r="I70" s="98"/>
      <c r="J70" s="115"/>
      <c r="K70" s="103"/>
      <c r="L70" s="98"/>
      <c r="M70" s="115"/>
      <c r="N70" s="103"/>
    </row>
    <row r="71" spans="1:14" x14ac:dyDescent="0.25">
      <c r="A71" s="91">
        <v>67</v>
      </c>
      <c r="B71" s="98"/>
      <c r="C71" s="98"/>
      <c r="D71" s="98"/>
      <c r="E71" s="103"/>
      <c r="F71" s="98"/>
      <c r="G71" s="115"/>
      <c r="H71" s="103"/>
      <c r="I71" s="98"/>
      <c r="J71" s="115"/>
      <c r="K71" s="103"/>
      <c r="L71" s="98"/>
      <c r="M71" s="115"/>
      <c r="N71" s="103"/>
    </row>
    <row r="72" spans="1:14" x14ac:dyDescent="0.25">
      <c r="A72" s="91">
        <v>68</v>
      </c>
      <c r="B72" s="98"/>
      <c r="C72" s="98"/>
      <c r="D72" s="98"/>
      <c r="E72" s="103"/>
      <c r="F72" s="98"/>
      <c r="G72" s="115"/>
      <c r="H72" s="103"/>
      <c r="I72" s="98"/>
      <c r="J72" s="115"/>
      <c r="K72" s="103"/>
      <c r="L72" s="98"/>
      <c r="M72" s="115"/>
      <c r="N72" s="103"/>
    </row>
    <row r="73" spans="1:14" x14ac:dyDescent="0.25">
      <c r="A73" s="91">
        <v>69</v>
      </c>
      <c r="B73" s="98"/>
      <c r="C73" s="98"/>
      <c r="D73" s="98"/>
      <c r="E73" s="103"/>
      <c r="F73" s="98"/>
      <c r="G73" s="115"/>
      <c r="H73" s="103"/>
      <c r="I73" s="98"/>
      <c r="J73" s="115"/>
      <c r="K73" s="103"/>
      <c r="L73" s="98"/>
      <c r="M73" s="115"/>
      <c r="N73" s="103"/>
    </row>
    <row r="74" spans="1:14" x14ac:dyDescent="0.25">
      <c r="A74" s="91">
        <v>70</v>
      </c>
      <c r="B74" s="98"/>
      <c r="C74" s="98"/>
      <c r="D74" s="98"/>
      <c r="E74" s="103"/>
      <c r="F74" s="98"/>
      <c r="G74" s="115"/>
      <c r="H74" s="103"/>
      <c r="I74" s="98"/>
      <c r="J74" s="115"/>
      <c r="K74" s="103"/>
      <c r="L74" s="98"/>
      <c r="M74" s="115"/>
      <c r="N74" s="103"/>
    </row>
    <row r="75" spans="1:14" x14ac:dyDescent="0.25">
      <c r="A75" s="91">
        <v>71</v>
      </c>
      <c r="B75" s="98"/>
      <c r="C75" s="98"/>
      <c r="D75" s="98"/>
      <c r="E75" s="103"/>
      <c r="F75" s="98"/>
      <c r="G75" s="115"/>
      <c r="H75" s="103"/>
      <c r="I75" s="98"/>
      <c r="J75" s="115"/>
      <c r="K75" s="103"/>
      <c r="L75" s="98"/>
      <c r="M75" s="115"/>
      <c r="N75" s="103"/>
    </row>
    <row r="76" spans="1:14" x14ac:dyDescent="0.25">
      <c r="A76" s="91">
        <v>72</v>
      </c>
      <c r="B76" s="98"/>
      <c r="C76" s="98"/>
      <c r="D76" s="98"/>
      <c r="E76" s="103"/>
      <c r="F76" s="98"/>
      <c r="G76" s="115"/>
      <c r="H76" s="103"/>
      <c r="I76" s="98"/>
      <c r="J76" s="115"/>
      <c r="K76" s="103"/>
      <c r="L76" s="98"/>
      <c r="M76" s="115"/>
      <c r="N76" s="103"/>
    </row>
    <row r="77" spans="1:14" x14ac:dyDescent="0.25">
      <c r="A77" s="91">
        <v>73</v>
      </c>
      <c r="B77" s="98"/>
      <c r="C77" s="98"/>
      <c r="D77" s="98"/>
      <c r="E77" s="103"/>
      <c r="F77" s="98"/>
      <c r="G77" s="115"/>
      <c r="H77" s="103"/>
      <c r="I77" s="98"/>
      <c r="J77" s="115"/>
      <c r="K77" s="103"/>
      <c r="L77" s="98"/>
      <c r="M77" s="115"/>
      <c r="N77" s="103"/>
    </row>
    <row r="78" spans="1:14" x14ac:dyDescent="0.25">
      <c r="A78" s="91">
        <v>74</v>
      </c>
      <c r="B78" s="98"/>
      <c r="C78" s="98"/>
      <c r="D78" s="98"/>
      <c r="E78" s="103"/>
      <c r="F78" s="98"/>
      <c r="G78" s="115"/>
      <c r="H78" s="103"/>
      <c r="I78" s="98"/>
      <c r="J78" s="115"/>
      <c r="K78" s="103"/>
      <c r="L78" s="98"/>
      <c r="M78" s="115"/>
      <c r="N78" s="103"/>
    </row>
    <row r="79" spans="1:14" x14ac:dyDescent="0.25">
      <c r="A79" s="91">
        <v>75</v>
      </c>
      <c r="B79" s="98"/>
      <c r="C79" s="98"/>
      <c r="D79" s="98"/>
      <c r="E79" s="103"/>
      <c r="F79" s="98"/>
      <c r="G79" s="115"/>
      <c r="H79" s="103"/>
      <c r="I79" s="98"/>
      <c r="J79" s="115"/>
      <c r="K79" s="103"/>
      <c r="L79" s="98"/>
      <c r="M79" s="115"/>
      <c r="N79" s="103"/>
    </row>
    <row r="80" spans="1:14" x14ac:dyDescent="0.25">
      <c r="A80" s="91">
        <v>76</v>
      </c>
      <c r="B80" s="98"/>
      <c r="C80" s="98"/>
      <c r="D80" s="98"/>
      <c r="E80" s="103"/>
      <c r="F80" s="98"/>
      <c r="G80" s="115"/>
      <c r="H80" s="103"/>
      <c r="I80" s="98"/>
      <c r="J80" s="115"/>
      <c r="K80" s="103"/>
      <c r="L80" s="98"/>
      <c r="M80" s="115"/>
      <c r="N80" s="103"/>
    </row>
  </sheetData>
  <phoneticPr fontId="0" type="noConversion"/>
  <pageMargins left="0.78740157480314965" right="0.39370078740157483" top="0.59055118110236227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workbookViewId="0">
      <pane ySplit="6" topLeftCell="A7" activePane="bottomLeft" state="frozenSplit"/>
      <selection pane="bottomLeft" activeCell="G50" sqref="A1:G50"/>
    </sheetView>
  </sheetViews>
  <sheetFormatPr baseColWidth="10" defaultColWidth="9.140625" defaultRowHeight="12.75" x14ac:dyDescent="0.2"/>
  <cols>
    <col min="1" max="1" width="10.7109375" style="2" customWidth="1"/>
    <col min="2" max="2" width="6.140625" style="2" customWidth="1"/>
    <col min="3" max="6" width="21.5703125" style="2" customWidth="1"/>
    <col min="7" max="16384" width="9.140625" style="2"/>
  </cols>
  <sheetData>
    <row r="1" spans="1:6" ht="18" x14ac:dyDescent="0.25">
      <c r="A1" s="16" t="s">
        <v>45</v>
      </c>
    </row>
    <row r="3" spans="1:6" s="17" customFormat="1" x14ac:dyDescent="0.2">
      <c r="A3" s="17" t="s">
        <v>16</v>
      </c>
      <c r="D3" s="17" t="s">
        <v>46</v>
      </c>
      <c r="E3" s="17" t="s">
        <v>27</v>
      </c>
      <c r="F3" s="17" t="s">
        <v>28</v>
      </c>
    </row>
    <row r="4" spans="1:6" x14ac:dyDescent="0.2">
      <c r="A4" s="18" t="str">
        <f>Klubbinfo!C3</f>
        <v>[årstall]</v>
      </c>
      <c r="B4" s="2" t="str">
        <f>Klubbinfo!C4</f>
        <v>[klubbnavn]</v>
      </c>
      <c r="D4" s="7" t="str">
        <f>Klubbinfo!D4</f>
        <v>[klubbnr]</v>
      </c>
      <c r="E4" s="7" t="str">
        <f>Klubbinfo!C5</f>
        <v>[kommune]</v>
      </c>
      <c r="F4" s="2">
        <f>Klubbinfo!C6</f>
        <v>0</v>
      </c>
    </row>
    <row r="5" spans="1:6" ht="13.5" thickBot="1" x14ac:dyDescent="0.25"/>
    <row r="6" spans="1:6" s="17" customFormat="1" ht="13.5" thickBot="1" x14ac:dyDescent="0.25">
      <c r="A6" s="19" t="s">
        <v>47</v>
      </c>
      <c r="B6" s="20" t="s">
        <v>48</v>
      </c>
      <c r="C6" s="20" t="s">
        <v>49</v>
      </c>
      <c r="D6" s="20" t="s">
        <v>50</v>
      </c>
      <c r="E6" s="20" t="s">
        <v>51</v>
      </c>
      <c r="F6" s="21" t="s">
        <v>52</v>
      </c>
    </row>
    <row r="7" spans="1:6" x14ac:dyDescent="0.2">
      <c r="A7" s="22" t="s">
        <v>53</v>
      </c>
      <c r="B7" s="23"/>
      <c r="C7" s="23"/>
      <c r="D7" s="23"/>
      <c r="E7" s="23"/>
      <c r="F7" s="24"/>
    </row>
    <row r="8" spans="1:6" x14ac:dyDescent="0.2">
      <c r="A8" s="25"/>
      <c r="B8" s="26"/>
      <c r="C8" s="26"/>
      <c r="D8" s="26"/>
      <c r="E8" s="26"/>
      <c r="F8" s="27"/>
    </row>
    <row r="9" spans="1:6" ht="13.5" thickBot="1" x14ac:dyDescent="0.25">
      <c r="A9" s="28"/>
      <c r="B9" s="29"/>
      <c r="C9" s="29"/>
      <c r="D9" s="29"/>
      <c r="E9" s="29"/>
      <c r="F9" s="30"/>
    </row>
    <row r="10" spans="1:6" x14ac:dyDescent="0.2">
      <c r="A10" s="22" t="s">
        <v>55</v>
      </c>
      <c r="B10" s="23"/>
      <c r="C10" s="23" t="s">
        <v>233</v>
      </c>
      <c r="D10" s="23" t="s">
        <v>232</v>
      </c>
      <c r="E10" s="23" t="s">
        <v>234</v>
      </c>
      <c r="F10" s="24" t="s">
        <v>241</v>
      </c>
    </row>
    <row r="11" spans="1:6" x14ac:dyDescent="0.2">
      <c r="A11" s="245"/>
      <c r="B11" s="246"/>
      <c r="C11" s="246"/>
      <c r="D11" s="246"/>
      <c r="E11" s="246"/>
      <c r="F11" s="247"/>
    </row>
    <row r="12" spans="1:6" ht="13.5" thickBot="1" x14ac:dyDescent="0.25">
      <c r="A12" s="25"/>
      <c r="B12" s="26"/>
      <c r="C12" s="26"/>
      <c r="D12" s="26"/>
      <c r="E12" s="26"/>
      <c r="F12" s="27"/>
    </row>
    <row r="13" spans="1:6" x14ac:dyDescent="0.2">
      <c r="A13" s="22" t="s">
        <v>56</v>
      </c>
      <c r="B13" s="23"/>
      <c r="C13" s="23" t="s">
        <v>235</v>
      </c>
      <c r="D13" s="23" t="s">
        <v>236</v>
      </c>
      <c r="E13" s="23"/>
      <c r="F13" s="24" t="s">
        <v>235</v>
      </c>
    </row>
    <row r="14" spans="1:6" x14ac:dyDescent="0.2">
      <c r="A14" s="25"/>
      <c r="B14" s="26"/>
      <c r="C14" s="26"/>
      <c r="D14" s="26"/>
      <c r="E14" s="26"/>
      <c r="F14" s="27"/>
    </row>
    <row r="15" spans="1:6" ht="13.5" thickBot="1" x14ac:dyDescent="0.25">
      <c r="A15" s="28"/>
      <c r="B15" s="29"/>
      <c r="C15" s="29"/>
      <c r="D15" s="29"/>
      <c r="E15" s="29"/>
      <c r="F15" s="30"/>
    </row>
    <row r="16" spans="1:6" x14ac:dyDescent="0.2">
      <c r="A16" s="22" t="s">
        <v>57</v>
      </c>
      <c r="B16" s="243"/>
      <c r="C16" s="243" t="s">
        <v>233</v>
      </c>
      <c r="D16" s="243" t="s">
        <v>143</v>
      </c>
      <c r="E16" s="243"/>
      <c r="F16" s="244" t="s">
        <v>240</v>
      </c>
    </row>
    <row r="17" spans="1:6" x14ac:dyDescent="0.2">
      <c r="A17" s="25"/>
      <c r="B17" s="26"/>
      <c r="C17" s="26" t="s">
        <v>237</v>
      </c>
      <c r="D17" s="26" t="s">
        <v>238</v>
      </c>
      <c r="E17" s="26"/>
      <c r="F17" s="27" t="s">
        <v>239</v>
      </c>
    </row>
    <row r="18" spans="1:6" ht="13.5" thickBot="1" x14ac:dyDescent="0.25">
      <c r="A18" s="28"/>
      <c r="B18" s="29"/>
      <c r="C18" s="29"/>
      <c r="D18" s="29"/>
      <c r="E18" s="29"/>
      <c r="F18" s="30"/>
    </row>
    <row r="19" spans="1:6" x14ac:dyDescent="0.2">
      <c r="A19" s="22" t="s">
        <v>58</v>
      </c>
      <c r="B19" s="23"/>
      <c r="C19" s="23" t="s">
        <v>233</v>
      </c>
      <c r="D19" s="23" t="s">
        <v>242</v>
      </c>
      <c r="E19" s="23"/>
      <c r="F19" s="24" t="s">
        <v>243</v>
      </c>
    </row>
    <row r="20" spans="1:6" x14ac:dyDescent="0.2">
      <c r="A20" s="245"/>
      <c r="B20" s="246"/>
      <c r="C20" s="246"/>
      <c r="D20" s="246"/>
      <c r="E20" s="246"/>
      <c r="F20" s="247"/>
    </row>
    <row r="21" spans="1:6" ht="13.5" thickBot="1" x14ac:dyDescent="0.25">
      <c r="A21" s="25"/>
      <c r="B21" s="26"/>
      <c r="C21" s="26"/>
      <c r="D21" s="26"/>
      <c r="E21" s="26"/>
      <c r="F21" s="27"/>
    </row>
    <row r="22" spans="1:6" x14ac:dyDescent="0.2">
      <c r="A22" s="22" t="s">
        <v>59</v>
      </c>
      <c r="B22" s="23"/>
      <c r="C22" s="23" t="s">
        <v>233</v>
      </c>
      <c r="D22" s="23" t="s">
        <v>143</v>
      </c>
      <c r="E22" s="23"/>
      <c r="F22" s="24" t="s">
        <v>244</v>
      </c>
    </row>
    <row r="23" spans="1:6" x14ac:dyDescent="0.2">
      <c r="A23" s="25"/>
      <c r="B23" s="26"/>
      <c r="C23" s="26" t="s">
        <v>245</v>
      </c>
      <c r="D23" s="26" t="s">
        <v>246</v>
      </c>
      <c r="E23" s="26"/>
      <c r="F23" s="27" t="s">
        <v>247</v>
      </c>
    </row>
    <row r="24" spans="1:6" x14ac:dyDescent="0.2">
      <c r="A24" s="25"/>
      <c r="B24" s="26"/>
      <c r="C24" s="26" t="s">
        <v>248</v>
      </c>
      <c r="D24" s="26" t="s">
        <v>249</v>
      </c>
      <c r="E24" s="26"/>
      <c r="F24" s="27"/>
    </row>
    <row r="25" spans="1:6" ht="13.5" thickBot="1" x14ac:dyDescent="0.25">
      <c r="A25" s="28"/>
      <c r="B25" s="29"/>
      <c r="C25" s="29"/>
      <c r="D25" s="29"/>
      <c r="E25" s="29"/>
      <c r="F25" s="30"/>
    </row>
    <row r="26" spans="1:6" x14ac:dyDescent="0.2">
      <c r="A26" s="22" t="s">
        <v>60</v>
      </c>
      <c r="B26" s="23"/>
      <c r="C26" s="23" t="s">
        <v>250</v>
      </c>
      <c r="D26" s="23" t="s">
        <v>249</v>
      </c>
      <c r="E26" s="23"/>
      <c r="F26" s="24"/>
    </row>
    <row r="27" spans="1:6" x14ac:dyDescent="0.2">
      <c r="A27" s="245"/>
      <c r="B27" s="246"/>
      <c r="C27" s="246"/>
      <c r="D27" s="246"/>
      <c r="E27" s="246"/>
      <c r="F27" s="247"/>
    </row>
    <row r="28" spans="1:6" ht="13.5" thickBot="1" x14ac:dyDescent="0.25">
      <c r="A28" s="240"/>
      <c r="B28" s="241"/>
      <c r="C28" s="241"/>
      <c r="D28" s="241"/>
      <c r="E28" s="241"/>
      <c r="F28" s="242"/>
    </row>
    <row r="29" spans="1:6" ht="13.5" thickTop="1" x14ac:dyDescent="0.2">
      <c r="A29" s="248" t="s">
        <v>61</v>
      </c>
      <c r="B29" s="249"/>
      <c r="C29" s="249" t="s">
        <v>233</v>
      </c>
      <c r="D29" s="249" t="s">
        <v>251</v>
      </c>
      <c r="E29" s="249"/>
      <c r="F29" s="250" t="s">
        <v>252</v>
      </c>
    </row>
    <row r="30" spans="1:6" x14ac:dyDescent="0.2">
      <c r="A30" s="25"/>
      <c r="B30" s="26"/>
      <c r="C30" s="26" t="s">
        <v>233</v>
      </c>
      <c r="D30" s="26" t="s">
        <v>253</v>
      </c>
      <c r="E30" s="26"/>
      <c r="F30" s="27" t="s">
        <v>254</v>
      </c>
    </row>
    <row r="31" spans="1:6" x14ac:dyDescent="0.2">
      <c r="A31" s="25"/>
      <c r="B31" s="26"/>
      <c r="C31" s="26" t="s">
        <v>255</v>
      </c>
      <c r="D31" s="26" t="s">
        <v>256</v>
      </c>
      <c r="E31" s="26"/>
      <c r="F31" s="27" t="s">
        <v>257</v>
      </c>
    </row>
    <row r="32" spans="1:6" x14ac:dyDescent="0.2">
      <c r="A32" s="25"/>
      <c r="B32" s="26"/>
      <c r="C32" s="26"/>
      <c r="D32" s="26"/>
      <c r="E32" s="26"/>
      <c r="F32" s="27"/>
    </row>
    <row r="33" spans="1:6" ht="13.5" thickBot="1" x14ac:dyDescent="0.25">
      <c r="A33" s="28"/>
      <c r="B33" s="29"/>
      <c r="C33" s="29"/>
      <c r="D33" s="29"/>
      <c r="E33" s="29"/>
      <c r="F33" s="30"/>
    </row>
    <row r="34" spans="1:6" x14ac:dyDescent="0.2">
      <c r="A34" s="22" t="s">
        <v>62</v>
      </c>
      <c r="B34" s="23"/>
      <c r="C34" s="23"/>
      <c r="D34" s="23"/>
      <c r="E34" s="23"/>
      <c r="F34" s="24"/>
    </row>
    <row r="35" spans="1:6" x14ac:dyDescent="0.2">
      <c r="A35" s="25"/>
      <c r="B35" s="26"/>
      <c r="C35" s="26"/>
      <c r="D35" s="26"/>
      <c r="E35" s="26"/>
      <c r="F35" s="27"/>
    </row>
    <row r="36" spans="1:6" ht="13.5" thickBot="1" x14ac:dyDescent="0.25">
      <c r="A36" s="240"/>
      <c r="B36" s="241"/>
      <c r="C36" s="241"/>
      <c r="D36" s="241"/>
      <c r="E36" s="241"/>
      <c r="F36" s="242"/>
    </row>
    <row r="37" spans="1:6" ht="13.5" thickTop="1" x14ac:dyDescent="0.2">
      <c r="A37" s="248" t="s">
        <v>63</v>
      </c>
      <c r="B37" s="249"/>
      <c r="C37" s="249" t="s">
        <v>258</v>
      </c>
      <c r="D37" s="249" t="s">
        <v>259</v>
      </c>
      <c r="E37" s="249"/>
      <c r="F37" s="250"/>
    </row>
    <row r="38" spans="1:6" x14ac:dyDescent="0.2">
      <c r="A38" s="25"/>
      <c r="B38" s="26"/>
      <c r="C38" s="26"/>
      <c r="D38" s="26"/>
      <c r="E38" s="26"/>
      <c r="F38" s="27"/>
    </row>
    <row r="39" spans="1:6" ht="13.5" thickBot="1" x14ac:dyDescent="0.25">
      <c r="A39" s="240"/>
      <c r="B39" s="241"/>
      <c r="C39" s="241"/>
      <c r="D39" s="241"/>
      <c r="E39" s="241"/>
      <c r="F39" s="242"/>
    </row>
    <row r="40" spans="1:6" ht="13.5" thickTop="1" x14ac:dyDescent="0.2">
      <c r="A40" s="248" t="s">
        <v>64</v>
      </c>
      <c r="B40" s="249"/>
      <c r="C40" s="249" t="s">
        <v>260</v>
      </c>
      <c r="D40" s="249" t="s">
        <v>261</v>
      </c>
      <c r="E40" s="249"/>
      <c r="F40" s="250"/>
    </row>
    <row r="41" spans="1:6" x14ac:dyDescent="0.2">
      <c r="A41" s="25"/>
      <c r="B41" s="26"/>
      <c r="C41" s="26"/>
      <c r="D41" s="26"/>
      <c r="E41" s="26"/>
      <c r="F41" s="27"/>
    </row>
    <row r="42" spans="1:6" ht="13.5" thickBot="1" x14ac:dyDescent="0.25">
      <c r="A42" s="240"/>
      <c r="B42" s="241"/>
      <c r="C42" s="241"/>
      <c r="D42" s="241"/>
      <c r="E42" s="241"/>
      <c r="F42" s="242"/>
    </row>
    <row r="43" spans="1:6" ht="13.5" thickTop="1" x14ac:dyDescent="0.2">
      <c r="A43" s="248" t="s">
        <v>54</v>
      </c>
      <c r="B43" s="249"/>
      <c r="C43" s="249" t="s">
        <v>233</v>
      </c>
      <c r="D43" s="249" t="s">
        <v>143</v>
      </c>
      <c r="E43" s="249"/>
      <c r="F43" s="250"/>
    </row>
    <row r="44" spans="1:6" x14ac:dyDescent="0.2">
      <c r="A44" s="25"/>
      <c r="B44" s="26"/>
      <c r="C44" s="26"/>
      <c r="D44" s="26"/>
      <c r="E44" s="26"/>
      <c r="F44" s="27"/>
    </row>
    <row r="45" spans="1:6" x14ac:dyDescent="0.2">
      <c r="A45" s="25"/>
      <c r="B45" s="26"/>
      <c r="C45" s="26"/>
      <c r="D45" s="26"/>
      <c r="E45" s="26"/>
      <c r="F45" s="27"/>
    </row>
    <row r="46" spans="1:6" ht="13.5" thickBot="1" x14ac:dyDescent="0.25">
      <c r="A46" s="28"/>
      <c r="B46" s="29"/>
      <c r="C46" s="29"/>
      <c r="D46" s="29"/>
      <c r="E46" s="29"/>
      <c r="F46" s="30"/>
    </row>
    <row r="47" spans="1:6" ht="13.5" thickBot="1" x14ac:dyDescent="0.25">
      <c r="A47" s="28"/>
      <c r="B47" s="29"/>
      <c r="C47" s="29"/>
      <c r="D47" s="29"/>
      <c r="E47" s="29"/>
      <c r="F47" s="30"/>
    </row>
    <row r="49" spans="1:1" x14ac:dyDescent="0.2">
      <c r="A49" s="17" t="s">
        <v>65</v>
      </c>
    </row>
  </sheetData>
  <phoneticPr fontId="0" type="noConversion"/>
  <pageMargins left="0.75" right="0.75" top="1" bottom="1" header="0.5" footer="0.5"/>
  <pageSetup paperSize="9" scale="85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75" workbookViewId="0">
      <selection activeCell="E31" sqref="E31"/>
    </sheetView>
  </sheetViews>
  <sheetFormatPr baseColWidth="10" defaultRowHeight="15.75" x14ac:dyDescent="0.25"/>
  <cols>
    <col min="1" max="1" width="7.42578125" style="68" customWidth="1"/>
    <col min="2" max="2" width="22" style="68" customWidth="1"/>
    <col min="3" max="3" width="15.42578125" style="68" customWidth="1"/>
    <col min="4" max="4" width="18" style="68" customWidth="1"/>
    <col min="5" max="5" width="2.7109375" style="68" customWidth="1"/>
    <col min="6" max="6" width="40.42578125" style="68" customWidth="1"/>
    <col min="7" max="8" width="13.5703125" style="68" customWidth="1"/>
    <col min="9" max="16384" width="11.42578125" style="68"/>
  </cols>
  <sheetData>
    <row r="1" spans="1:8" ht="33" x14ac:dyDescent="0.45">
      <c r="A1" s="70" t="s">
        <v>99</v>
      </c>
      <c r="B1" s="70"/>
      <c r="F1" s="70" t="s">
        <v>100</v>
      </c>
    </row>
    <row r="2" spans="1:8" ht="18.75" customHeight="1" x14ac:dyDescent="0.25">
      <c r="A2" s="215"/>
      <c r="B2" s="215"/>
      <c r="C2" s="215"/>
      <c r="D2" s="215"/>
      <c r="F2" s="120"/>
      <c r="G2" s="121" t="s">
        <v>12</v>
      </c>
      <c r="H2" s="121" t="s">
        <v>13</v>
      </c>
    </row>
    <row r="3" spans="1:8" ht="18.75" customHeight="1" x14ac:dyDescent="0.25">
      <c r="A3" s="215"/>
      <c r="B3" s="215"/>
      <c r="C3" s="215"/>
      <c r="D3" s="215"/>
      <c r="F3" s="122"/>
      <c r="G3" s="111"/>
      <c r="H3" s="111"/>
    </row>
    <row r="4" spans="1:8" ht="18.75" customHeight="1" x14ac:dyDescent="0.25">
      <c r="A4" s="215"/>
      <c r="B4" s="215"/>
      <c r="C4" s="215"/>
      <c r="D4" s="215"/>
      <c r="F4" s="123"/>
      <c r="G4" s="124"/>
      <c r="H4" s="124"/>
    </row>
    <row r="5" spans="1:8" ht="18.75" customHeight="1" x14ac:dyDescent="0.25">
      <c r="A5" s="215"/>
      <c r="B5" s="215"/>
      <c r="C5" s="215"/>
      <c r="D5" s="215"/>
      <c r="F5" s="125"/>
      <c r="G5" s="126"/>
      <c r="H5" s="127"/>
    </row>
    <row r="6" spans="1:8" ht="18.75" customHeight="1" x14ac:dyDescent="0.25">
      <c r="A6" s="215"/>
      <c r="B6" s="215"/>
      <c r="C6" s="215"/>
      <c r="D6" s="215"/>
      <c r="F6" s="125"/>
      <c r="G6" s="127"/>
      <c r="H6" s="127"/>
    </row>
    <row r="7" spans="1:8" ht="18.75" customHeight="1" x14ac:dyDescent="0.25">
      <c r="A7" s="215"/>
      <c r="B7" s="215"/>
      <c r="C7" s="215"/>
      <c r="D7" s="215"/>
      <c r="F7" s="125"/>
      <c r="G7" s="127"/>
      <c r="H7" s="127"/>
    </row>
    <row r="8" spans="1:8" ht="18.75" customHeight="1" x14ac:dyDescent="0.25">
      <c r="A8" s="215"/>
      <c r="B8" s="215"/>
      <c r="C8" s="215"/>
      <c r="D8" s="215"/>
      <c r="F8" s="125"/>
      <c r="G8" s="127"/>
      <c r="H8" s="127"/>
    </row>
    <row r="9" spans="1:8" ht="18.75" customHeight="1" x14ac:dyDescent="0.25">
      <c r="A9" s="215"/>
      <c r="B9" s="215"/>
      <c r="C9" s="215"/>
      <c r="D9" s="215"/>
      <c r="F9" s="125"/>
      <c r="G9" s="127"/>
      <c r="H9" s="127"/>
    </row>
    <row r="10" spans="1:8" ht="18.75" customHeight="1" x14ac:dyDescent="0.25">
      <c r="A10" s="215"/>
      <c r="B10" s="215"/>
      <c r="C10" s="215"/>
      <c r="D10" s="215"/>
      <c r="F10" s="125"/>
      <c r="G10" s="127"/>
      <c r="H10" s="127"/>
    </row>
    <row r="11" spans="1:8" ht="18.75" customHeight="1" x14ac:dyDescent="0.25">
      <c r="A11" s="215"/>
      <c r="B11" s="215"/>
      <c r="C11" s="215"/>
      <c r="D11" s="215"/>
      <c r="F11" s="125"/>
      <c r="G11" s="127"/>
      <c r="H11" s="127"/>
    </row>
    <row r="12" spans="1:8" ht="18.75" customHeight="1" x14ac:dyDescent="0.25">
      <c r="A12" s="215"/>
      <c r="B12" s="215"/>
      <c r="C12" s="215"/>
      <c r="D12" s="215"/>
      <c r="F12" s="125"/>
      <c r="G12" s="127"/>
      <c r="H12" s="127"/>
    </row>
    <row r="13" spans="1:8" ht="18.75" customHeight="1" x14ac:dyDescent="0.25">
      <c r="A13" s="215"/>
      <c r="B13" s="215"/>
      <c r="C13" s="215"/>
      <c r="D13" s="215"/>
      <c r="F13" s="125"/>
      <c r="G13" s="127"/>
      <c r="H13" s="127"/>
    </row>
    <row r="14" spans="1:8" ht="18.75" customHeight="1" x14ac:dyDescent="0.25">
      <c r="A14" s="215"/>
      <c r="B14" s="215"/>
      <c r="C14" s="215"/>
      <c r="D14" s="215"/>
      <c r="F14" s="125"/>
      <c r="G14" s="127"/>
      <c r="H14" s="127"/>
    </row>
    <row r="15" spans="1:8" ht="18.75" customHeight="1" x14ac:dyDescent="0.25">
      <c r="A15" s="215"/>
      <c r="B15" s="215"/>
      <c r="C15" s="215"/>
      <c r="D15" s="215"/>
      <c r="F15" s="125"/>
      <c r="G15" s="127"/>
      <c r="H15" s="127"/>
    </row>
    <row r="16" spans="1:8" ht="18.75" customHeight="1" x14ac:dyDescent="0.25">
      <c r="A16" s="215"/>
      <c r="B16" s="215"/>
      <c r="C16" s="215"/>
      <c r="D16" s="215"/>
      <c r="F16" s="125"/>
      <c r="G16" s="127"/>
      <c r="H16" s="127"/>
    </row>
    <row r="17" spans="1:8" ht="18.75" customHeight="1" x14ac:dyDescent="0.25">
      <c r="A17" s="215"/>
      <c r="B17" s="215"/>
      <c r="C17" s="215"/>
      <c r="D17" s="215"/>
      <c r="F17" s="125"/>
      <c r="G17" s="127"/>
      <c r="H17" s="127"/>
    </row>
    <row r="18" spans="1:8" ht="18.75" customHeight="1" x14ac:dyDescent="0.25">
      <c r="A18" s="215"/>
      <c r="B18" s="215"/>
      <c r="C18" s="215"/>
      <c r="D18" s="215"/>
      <c r="F18" s="125"/>
      <c r="G18" s="127"/>
      <c r="H18" s="127"/>
    </row>
    <row r="19" spans="1:8" ht="18.75" customHeight="1" x14ac:dyDescent="0.25">
      <c r="A19" s="215"/>
      <c r="B19" s="215"/>
      <c r="C19" s="215"/>
      <c r="D19" s="215"/>
      <c r="F19" s="125"/>
      <c r="G19" s="127"/>
      <c r="H19" s="127"/>
    </row>
    <row r="20" spans="1:8" ht="18.75" customHeight="1" x14ac:dyDescent="0.25">
      <c r="A20" s="215"/>
      <c r="B20" s="215"/>
      <c r="C20" s="215"/>
      <c r="D20" s="215"/>
      <c r="F20" s="125"/>
      <c r="G20" s="127"/>
      <c r="H20" s="127"/>
    </row>
    <row r="21" spans="1:8" ht="18.75" customHeight="1" x14ac:dyDescent="0.25">
      <c r="A21" s="215"/>
      <c r="B21" s="215"/>
      <c r="C21" s="215"/>
      <c r="D21" s="215"/>
      <c r="F21" s="125"/>
      <c r="G21" s="127"/>
      <c r="H21" s="127"/>
    </row>
    <row r="22" spans="1:8" ht="18.75" customHeight="1" x14ac:dyDescent="0.25">
      <c r="A22" s="215"/>
      <c r="B22" s="215"/>
      <c r="C22" s="215"/>
      <c r="D22" s="215"/>
      <c r="F22" s="125"/>
      <c r="G22" s="127"/>
      <c r="H22" s="127"/>
    </row>
    <row r="23" spans="1:8" ht="18.75" customHeight="1" x14ac:dyDescent="0.25">
      <c r="A23" s="215"/>
      <c r="B23" s="215"/>
      <c r="C23" s="215"/>
      <c r="D23" s="215"/>
      <c r="F23" s="122" t="s">
        <v>10</v>
      </c>
      <c r="G23" s="126">
        <f>SUM(G4:G22)</f>
        <v>0</v>
      </c>
      <c r="H23" s="126">
        <f>SUM(H4:H22)</f>
        <v>0</v>
      </c>
    </row>
    <row r="24" spans="1:8" ht="18.75" customHeight="1" x14ac:dyDescent="0.25">
      <c r="A24" s="128"/>
      <c r="B24" s="128"/>
      <c r="C24" s="128"/>
      <c r="D24" s="129"/>
      <c r="F24" s="130" t="str">
        <f>"Beregnet "&amp;IF(G24&lt;&gt;"","overskudd","underskudd")</f>
        <v>Beregnet overskudd</v>
      </c>
      <c r="G24" s="131">
        <f>IF(G23&gt;H23,"",H23-G23)</f>
        <v>0</v>
      </c>
      <c r="H24" s="127" t="str">
        <f>IF(G23&gt;H23,G23-H23,"")</f>
        <v/>
      </c>
    </row>
    <row r="25" spans="1:8" ht="18.75" customHeight="1" x14ac:dyDescent="0.25">
      <c r="A25" s="116" t="s">
        <v>101</v>
      </c>
      <c r="B25" s="132" t="str">
        <f>Klubbinfo!C4</f>
        <v>[klubbnavn]</v>
      </c>
      <c r="C25" s="116" t="s">
        <v>102</v>
      </c>
      <c r="D25" s="132" t="str">
        <f>Klubbinfo!C3</f>
        <v>[årstall]</v>
      </c>
      <c r="F25" s="75" t="s">
        <v>10</v>
      </c>
      <c r="G25" s="133">
        <f>SUM(G23:G24)</f>
        <v>0</v>
      </c>
      <c r="H25" s="133">
        <f>SUM(H23:H24)</f>
        <v>0</v>
      </c>
    </row>
  </sheetData>
  <mergeCells count="22">
    <mergeCell ref="A23:D23"/>
    <mergeCell ref="A15:D15"/>
    <mergeCell ref="A16:D16"/>
    <mergeCell ref="A17:D17"/>
    <mergeCell ref="A18:D18"/>
    <mergeCell ref="A20:D20"/>
    <mergeCell ref="A21:D21"/>
    <mergeCell ref="A22:D22"/>
    <mergeCell ref="A19:D19"/>
    <mergeCell ref="A2:D2"/>
    <mergeCell ref="A3:D3"/>
    <mergeCell ref="A4:D4"/>
    <mergeCell ref="A5:D5"/>
    <mergeCell ref="A14:D14"/>
    <mergeCell ref="A10:D10"/>
    <mergeCell ref="A11:D11"/>
    <mergeCell ref="A12:D12"/>
    <mergeCell ref="A13:D13"/>
    <mergeCell ref="A6:D6"/>
    <mergeCell ref="A7:D7"/>
    <mergeCell ref="A8:D8"/>
    <mergeCell ref="A9:D9"/>
  </mergeCells>
  <phoneticPr fontId="0" type="noConversion"/>
  <pageMargins left="0.59055118110236227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80"/>
  <sheetViews>
    <sheetView zoomScale="70" zoomScaleNormal="70" workbookViewId="0">
      <pane xSplit="9" ySplit="2" topLeftCell="J226" activePane="bottomRight" state="frozenSplit"/>
      <selection pane="topRight" activeCell="J1" sqref="J1"/>
      <selection pane="bottomLeft"/>
      <selection pane="bottomRight" activeCell="L4" sqref="L4:L239"/>
    </sheetView>
  </sheetViews>
  <sheetFormatPr baseColWidth="10" defaultColWidth="9.140625" defaultRowHeight="12.75" x14ac:dyDescent="0.2"/>
  <cols>
    <col min="1" max="1" width="13.5703125" style="159" customWidth="1"/>
    <col min="2" max="2" width="37.42578125" style="161" customWidth="1"/>
    <col min="3" max="3" width="3.85546875" style="161" customWidth="1"/>
    <col min="4" max="4" width="0.42578125" style="165" customWidth="1"/>
    <col min="5" max="5" width="11.7109375" style="171" hidden="1" customWidth="1"/>
    <col min="6" max="6" width="12" style="165" customWidth="1"/>
    <col min="7" max="7" width="12.5703125" style="171" customWidth="1"/>
    <col min="8" max="8" width="11.140625" style="165" hidden="1" customWidth="1"/>
    <col min="9" max="9" width="11.140625" style="171" hidden="1" customWidth="1"/>
    <col min="10" max="10" width="7.42578125" style="168" customWidth="1"/>
    <col min="11" max="11" width="11.140625" style="174" customWidth="1"/>
    <col min="12" max="12" width="11.140625" style="168" customWidth="1"/>
    <col min="13" max="13" width="7.42578125" style="174" customWidth="1"/>
    <col min="14" max="14" width="11.140625" style="168" customWidth="1"/>
    <col min="15" max="15" width="11.140625" style="174" customWidth="1"/>
    <col min="16" max="16" width="11.140625" style="168" customWidth="1"/>
    <col min="17" max="17" width="11.140625" style="174" customWidth="1"/>
    <col min="18" max="18" width="7.42578125" style="168" customWidth="1"/>
    <col min="19" max="19" width="11.140625" style="174" customWidth="1"/>
    <col min="20" max="20" width="7.42578125" style="168" customWidth="1"/>
    <col min="21" max="21" width="11.140625" style="174" customWidth="1"/>
    <col min="22" max="22" width="7.42578125" style="168" customWidth="1"/>
    <col min="23" max="23" width="11.140625" style="174" customWidth="1"/>
    <col min="24" max="24" width="11.140625" style="168" customWidth="1"/>
    <col min="25" max="25" width="7.42578125" style="174" customWidth="1"/>
    <col min="26" max="16384" width="9.140625" style="155"/>
  </cols>
  <sheetData>
    <row r="1" spans="1:40" s="151" customFormat="1" ht="14.25" customHeight="1" x14ac:dyDescent="0.2">
      <c r="A1" s="157"/>
      <c r="B1" s="169"/>
      <c r="C1" s="160" t="s">
        <v>6</v>
      </c>
      <c r="D1" s="164" t="s">
        <v>4</v>
      </c>
      <c r="E1" s="170"/>
      <c r="F1" s="164" t="s">
        <v>7</v>
      </c>
      <c r="G1" s="170"/>
      <c r="H1" s="164" t="s">
        <v>7</v>
      </c>
      <c r="I1" s="170"/>
      <c r="J1" s="166" t="s">
        <v>89</v>
      </c>
      <c r="K1" s="172"/>
      <c r="L1" s="166" t="s">
        <v>152</v>
      </c>
      <c r="M1" s="172"/>
      <c r="N1" s="166" t="s">
        <v>142</v>
      </c>
      <c r="O1" s="172"/>
      <c r="P1" s="166" t="s">
        <v>143</v>
      </c>
      <c r="Q1" s="172"/>
      <c r="R1" s="166" t="s">
        <v>158</v>
      </c>
      <c r="S1" s="172"/>
      <c r="T1" s="166" t="s">
        <v>141</v>
      </c>
      <c r="U1" s="172"/>
      <c r="V1" s="166" t="s">
        <v>231</v>
      </c>
      <c r="W1" s="172"/>
      <c r="X1" s="166" t="s">
        <v>9</v>
      </c>
      <c r="Y1" s="172"/>
    </row>
    <row r="2" spans="1:40" s="156" customFormat="1" ht="14.25" customHeight="1" x14ac:dyDescent="0.2">
      <c r="A2" s="158" t="s">
        <v>41</v>
      </c>
      <c r="B2" s="31" t="s">
        <v>1</v>
      </c>
      <c r="C2" s="31" t="s">
        <v>5</v>
      </c>
      <c r="D2" s="175" t="s">
        <v>2</v>
      </c>
      <c r="E2" s="176" t="s">
        <v>3</v>
      </c>
      <c r="F2" s="175" t="s">
        <v>2</v>
      </c>
      <c r="G2" s="176" t="s">
        <v>3</v>
      </c>
      <c r="H2" s="175" t="s">
        <v>2</v>
      </c>
      <c r="I2" s="176" t="s">
        <v>3</v>
      </c>
      <c r="J2" s="167" t="s">
        <v>2</v>
      </c>
      <c r="K2" s="177" t="s">
        <v>3</v>
      </c>
      <c r="L2" s="167" t="s">
        <v>2</v>
      </c>
      <c r="M2" s="177" t="s">
        <v>3</v>
      </c>
      <c r="N2" s="167" t="s">
        <v>2</v>
      </c>
      <c r="O2" s="177" t="s">
        <v>3</v>
      </c>
      <c r="P2" s="167" t="s">
        <v>2</v>
      </c>
      <c r="Q2" s="177" t="s">
        <v>3</v>
      </c>
      <c r="R2" s="167" t="s">
        <v>2</v>
      </c>
      <c r="S2" s="177" t="s">
        <v>3</v>
      </c>
      <c r="T2" s="167" t="s">
        <v>2</v>
      </c>
      <c r="U2" s="177" t="s">
        <v>3</v>
      </c>
      <c r="V2" s="167" t="s">
        <v>2</v>
      </c>
      <c r="W2" s="177" t="s">
        <v>3</v>
      </c>
      <c r="X2" s="167" t="s">
        <v>2</v>
      </c>
      <c r="Y2" s="177" t="s">
        <v>3</v>
      </c>
    </row>
    <row r="3" spans="1:40" ht="14.25" customHeight="1" x14ac:dyDescent="0.2">
      <c r="A3" s="201">
        <v>41274</v>
      </c>
      <c r="B3" s="202" t="s">
        <v>156</v>
      </c>
      <c r="C3" s="180"/>
      <c r="D3" s="181"/>
      <c r="E3" s="181"/>
      <c r="F3" s="181"/>
      <c r="G3" s="181">
        <v>31614.12</v>
      </c>
      <c r="H3" s="182"/>
      <c r="I3" s="183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</row>
    <row r="4" spans="1:40" ht="14.25" customHeight="1" x14ac:dyDescent="0.2">
      <c r="A4" s="203">
        <v>41277</v>
      </c>
      <c r="B4" s="204" t="s">
        <v>152</v>
      </c>
      <c r="C4" s="180"/>
      <c r="D4" s="181"/>
      <c r="E4" s="181"/>
      <c r="F4" s="181"/>
      <c r="G4" s="181"/>
      <c r="H4" s="185"/>
      <c r="I4" s="186"/>
      <c r="J4" s="184"/>
      <c r="K4" s="184"/>
      <c r="L4" s="184">
        <v>210</v>
      </c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</row>
    <row r="5" spans="1:40" ht="14.25" customHeight="1" x14ac:dyDescent="0.2">
      <c r="A5" s="203">
        <v>41278</v>
      </c>
      <c r="B5" s="204" t="s">
        <v>181</v>
      </c>
      <c r="C5" s="180"/>
      <c r="D5" s="181"/>
      <c r="E5" s="181"/>
      <c r="F5" s="181"/>
      <c r="G5" s="181"/>
      <c r="H5" s="185"/>
      <c r="I5" s="186"/>
      <c r="J5" s="184"/>
      <c r="K5" s="184"/>
      <c r="L5" s="184">
        <v>100</v>
      </c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</row>
    <row r="6" spans="1:40" ht="14.25" customHeight="1" x14ac:dyDescent="0.2">
      <c r="A6" s="203">
        <v>41288</v>
      </c>
      <c r="B6" s="204" t="s">
        <v>192</v>
      </c>
      <c r="C6" s="180"/>
      <c r="D6" s="181"/>
      <c r="E6" s="181"/>
      <c r="F6" s="181"/>
      <c r="G6" s="181"/>
      <c r="H6" s="185"/>
      <c r="I6" s="186"/>
      <c r="J6" s="184"/>
      <c r="K6" s="184"/>
      <c r="L6" s="184">
        <v>265</v>
      </c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</row>
    <row r="7" spans="1:40" ht="14.25" customHeight="1" x14ac:dyDescent="0.2">
      <c r="A7" s="203">
        <v>41288</v>
      </c>
      <c r="B7" s="204" t="s">
        <v>152</v>
      </c>
      <c r="C7" s="180"/>
      <c r="D7" s="181"/>
      <c r="E7" s="181"/>
      <c r="F7" s="181"/>
      <c r="G7" s="181"/>
      <c r="H7" s="185"/>
      <c r="I7" s="186"/>
      <c r="J7" s="184"/>
      <c r="K7" s="184"/>
      <c r="L7" s="184">
        <v>265</v>
      </c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</row>
    <row r="8" spans="1:40" ht="14.25" customHeight="1" x14ac:dyDescent="0.2">
      <c r="A8" s="203">
        <v>41289</v>
      </c>
      <c r="B8" s="204" t="s">
        <v>152</v>
      </c>
      <c r="C8" s="180"/>
      <c r="D8" s="181"/>
      <c r="E8" s="181"/>
      <c r="F8" s="181"/>
      <c r="G8" s="181"/>
      <c r="H8" s="185"/>
      <c r="I8" s="186"/>
      <c r="J8" s="184"/>
      <c r="K8" s="184"/>
      <c r="L8" s="184">
        <v>1885</v>
      </c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</row>
    <row r="9" spans="1:40" ht="14.25" customHeight="1" x14ac:dyDescent="0.2">
      <c r="A9" s="203">
        <v>41290</v>
      </c>
      <c r="B9" s="204" t="s">
        <v>152</v>
      </c>
      <c r="C9" s="180"/>
      <c r="D9" s="181"/>
      <c r="E9" s="181"/>
      <c r="F9" s="181"/>
      <c r="G9" s="181"/>
      <c r="H9" s="185"/>
      <c r="I9" s="186"/>
      <c r="J9" s="184"/>
      <c r="K9" s="184"/>
      <c r="L9" s="184">
        <v>105</v>
      </c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</row>
    <row r="10" spans="1:40" ht="14.25" customHeight="1" x14ac:dyDescent="0.2">
      <c r="A10" s="203">
        <v>41290</v>
      </c>
      <c r="B10" s="204" t="s">
        <v>152</v>
      </c>
      <c r="C10" s="180"/>
      <c r="D10" s="181"/>
      <c r="E10" s="181"/>
      <c r="F10" s="181"/>
      <c r="G10" s="181"/>
      <c r="H10" s="185"/>
      <c r="I10" s="186"/>
      <c r="J10" s="184"/>
      <c r="K10" s="184"/>
      <c r="L10" s="184">
        <v>265</v>
      </c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</row>
    <row r="11" spans="1:40" ht="14.25" customHeight="1" x14ac:dyDescent="0.2">
      <c r="A11" s="203">
        <v>41306</v>
      </c>
      <c r="B11" s="204" t="s">
        <v>191</v>
      </c>
      <c r="C11" s="180"/>
      <c r="D11" s="181"/>
      <c r="E11" s="181"/>
      <c r="F11" s="181"/>
      <c r="G11" s="181"/>
      <c r="H11" s="185"/>
      <c r="I11" s="186"/>
      <c r="J11" s="184"/>
      <c r="K11" s="184"/>
      <c r="L11" s="184">
        <v>100</v>
      </c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</row>
    <row r="12" spans="1:40" ht="14.25" customHeight="1" x14ac:dyDescent="0.2">
      <c r="A12" s="203">
        <v>41306</v>
      </c>
      <c r="B12" s="204" t="s">
        <v>152</v>
      </c>
      <c r="C12" s="180"/>
      <c r="D12" s="181"/>
      <c r="E12" s="181"/>
      <c r="F12" s="181"/>
      <c r="G12" s="181"/>
      <c r="H12" s="185"/>
      <c r="I12" s="186"/>
      <c r="J12" s="184"/>
      <c r="K12" s="184"/>
      <c r="L12" s="184">
        <v>160</v>
      </c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</row>
    <row r="13" spans="1:40" ht="14.25" customHeight="1" x14ac:dyDescent="0.2">
      <c r="A13" s="203">
        <v>41309</v>
      </c>
      <c r="B13" s="204" t="s">
        <v>152</v>
      </c>
      <c r="C13" s="180"/>
      <c r="D13" s="181"/>
      <c r="E13" s="181"/>
      <c r="F13" s="181"/>
      <c r="G13" s="181"/>
      <c r="H13" s="185"/>
      <c r="I13" s="186"/>
      <c r="J13" s="184"/>
      <c r="K13" s="184"/>
      <c r="L13" s="184">
        <v>425</v>
      </c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</row>
    <row r="14" spans="1:40" ht="15.75" customHeight="1" x14ac:dyDescent="0.2">
      <c r="A14" s="203">
        <v>41310</v>
      </c>
      <c r="B14" s="204" t="s">
        <v>152</v>
      </c>
      <c r="C14" s="180"/>
      <c r="D14" s="181"/>
      <c r="E14" s="181"/>
      <c r="F14" s="181"/>
      <c r="G14" s="181"/>
      <c r="H14" s="185"/>
      <c r="I14" s="186"/>
      <c r="J14" s="184"/>
      <c r="K14" s="184"/>
      <c r="L14" s="184">
        <v>160</v>
      </c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</row>
    <row r="15" spans="1:40" ht="14.25" customHeight="1" x14ac:dyDescent="0.2">
      <c r="A15" s="203">
        <v>41311</v>
      </c>
      <c r="B15" s="204" t="s">
        <v>152</v>
      </c>
      <c r="C15" s="180"/>
      <c r="D15" s="181"/>
      <c r="E15" s="181"/>
      <c r="F15" s="181"/>
      <c r="G15" s="181"/>
      <c r="H15" s="185"/>
      <c r="I15" s="186"/>
      <c r="J15" s="184"/>
      <c r="K15" s="184"/>
      <c r="L15" s="184">
        <v>160</v>
      </c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</row>
    <row r="16" spans="1:40" ht="14.25" customHeight="1" x14ac:dyDescent="0.2">
      <c r="A16" s="203">
        <v>41311</v>
      </c>
      <c r="B16" s="204" t="s">
        <v>152</v>
      </c>
      <c r="C16" s="180"/>
      <c r="D16" s="181"/>
      <c r="E16" s="181"/>
      <c r="F16" s="181"/>
      <c r="G16" s="181"/>
      <c r="H16" s="185"/>
      <c r="I16" s="186"/>
      <c r="J16" s="184"/>
      <c r="K16" s="184"/>
      <c r="L16" s="184">
        <v>160</v>
      </c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</row>
    <row r="17" spans="1:40" ht="14.25" customHeight="1" x14ac:dyDescent="0.2">
      <c r="A17" s="203">
        <v>41311</v>
      </c>
      <c r="B17" s="204" t="s">
        <v>145</v>
      </c>
      <c r="C17" s="180">
        <v>1</v>
      </c>
      <c r="D17" s="181"/>
      <c r="E17" s="181"/>
      <c r="F17" s="181"/>
      <c r="G17" s="181"/>
      <c r="H17" s="185"/>
      <c r="I17" s="186"/>
      <c r="J17" s="184"/>
      <c r="K17" s="184"/>
      <c r="L17" s="184"/>
      <c r="M17" s="184"/>
      <c r="N17" s="184"/>
      <c r="O17" s="184">
        <v>7840</v>
      </c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</row>
    <row r="18" spans="1:40" ht="14.25" customHeight="1" x14ac:dyDescent="0.2">
      <c r="A18" s="203">
        <v>41311</v>
      </c>
      <c r="B18" s="204" t="s">
        <v>144</v>
      </c>
      <c r="C18" s="180">
        <v>2</v>
      </c>
      <c r="D18" s="181"/>
      <c r="E18" s="181"/>
      <c r="F18" s="181"/>
      <c r="G18" s="181"/>
      <c r="H18" s="185"/>
      <c r="I18" s="186"/>
      <c r="J18" s="184"/>
      <c r="K18" s="184"/>
      <c r="L18" s="184"/>
      <c r="M18" s="184"/>
      <c r="N18" s="184"/>
      <c r="O18" s="184">
        <v>196</v>
      </c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</row>
    <row r="19" spans="1:40" ht="14.25" customHeight="1" x14ac:dyDescent="0.2">
      <c r="A19" s="203">
        <v>41313</v>
      </c>
      <c r="B19" s="204" t="s">
        <v>152</v>
      </c>
      <c r="C19" s="180"/>
      <c r="D19" s="181"/>
      <c r="E19" s="181"/>
      <c r="F19" s="181"/>
      <c r="G19" s="181"/>
      <c r="H19" s="185"/>
      <c r="I19" s="186"/>
      <c r="J19" s="184"/>
      <c r="K19" s="184"/>
      <c r="L19" s="184">
        <v>160</v>
      </c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</row>
    <row r="20" spans="1:40" ht="14.25" customHeight="1" x14ac:dyDescent="0.2">
      <c r="A20" s="203">
        <v>41318</v>
      </c>
      <c r="B20" s="204" t="s">
        <v>152</v>
      </c>
      <c r="C20" s="180"/>
      <c r="D20" s="181"/>
      <c r="E20" s="181"/>
      <c r="F20" s="181"/>
      <c r="G20" s="181"/>
      <c r="H20" s="185"/>
      <c r="I20" s="186"/>
      <c r="J20" s="184"/>
      <c r="K20" s="184"/>
      <c r="L20" s="184">
        <v>105</v>
      </c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</row>
    <row r="21" spans="1:40" ht="14.25" customHeight="1" x14ac:dyDescent="0.2">
      <c r="A21" s="203">
        <v>41319</v>
      </c>
      <c r="B21" s="204" t="s">
        <v>152</v>
      </c>
      <c r="C21" s="180"/>
      <c r="D21" s="181"/>
      <c r="E21" s="181"/>
      <c r="F21" s="181"/>
      <c r="G21" s="181"/>
      <c r="H21" s="185"/>
      <c r="I21" s="186"/>
      <c r="J21" s="184"/>
      <c r="K21" s="184"/>
      <c r="L21" s="184">
        <v>160</v>
      </c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</row>
    <row r="22" spans="1:40" ht="14.25" customHeight="1" x14ac:dyDescent="0.2">
      <c r="A22" s="203">
        <v>41319</v>
      </c>
      <c r="B22" s="204" t="s">
        <v>176</v>
      </c>
      <c r="C22" s="180">
        <v>3</v>
      </c>
      <c r="D22" s="181"/>
      <c r="E22" s="181"/>
      <c r="F22" s="181"/>
      <c r="G22" s="181"/>
      <c r="H22" s="185"/>
      <c r="I22" s="186"/>
      <c r="J22" s="184"/>
      <c r="K22" s="184">
        <v>5520</v>
      </c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</row>
    <row r="23" spans="1:40" ht="14.25" customHeight="1" x14ac:dyDescent="0.2">
      <c r="A23" s="203">
        <v>41319</v>
      </c>
      <c r="B23" s="204" t="s">
        <v>190</v>
      </c>
      <c r="C23" s="180">
        <v>4</v>
      </c>
      <c r="D23" s="181"/>
      <c r="E23" s="181"/>
      <c r="F23" s="181"/>
      <c r="G23" s="181"/>
      <c r="H23" s="185"/>
      <c r="I23" s="186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>
        <v>1750</v>
      </c>
      <c r="X23" s="184"/>
      <c r="Y23" s="184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</row>
    <row r="24" spans="1:40" ht="14.25" customHeight="1" x14ac:dyDescent="0.2">
      <c r="A24" s="203">
        <v>41319</v>
      </c>
      <c r="B24" s="204" t="s">
        <v>175</v>
      </c>
      <c r="C24" s="180"/>
      <c r="D24" s="181"/>
      <c r="E24" s="181"/>
      <c r="F24" s="181"/>
      <c r="G24" s="181"/>
      <c r="H24" s="185"/>
      <c r="I24" s="186"/>
      <c r="J24" s="184"/>
      <c r="K24" s="184">
        <v>123</v>
      </c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</row>
    <row r="25" spans="1:40" ht="14.25" customHeight="1" x14ac:dyDescent="0.2">
      <c r="A25" s="203">
        <v>41320</v>
      </c>
      <c r="B25" s="204" t="s">
        <v>152</v>
      </c>
      <c r="C25" s="180"/>
      <c r="D25" s="181"/>
      <c r="E25" s="181"/>
      <c r="F25" s="181"/>
      <c r="G25" s="181"/>
      <c r="H25" s="185"/>
      <c r="I25" s="186"/>
      <c r="J25" s="184"/>
      <c r="K25" s="184"/>
      <c r="L25" s="184">
        <v>1990</v>
      </c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</row>
    <row r="26" spans="1:40" ht="14.25" customHeight="1" x14ac:dyDescent="0.2">
      <c r="A26" s="203">
        <v>41323</v>
      </c>
      <c r="B26" s="204" t="s">
        <v>152</v>
      </c>
      <c r="C26" s="180"/>
      <c r="D26" s="181"/>
      <c r="E26" s="181"/>
      <c r="F26" s="181"/>
      <c r="G26" s="181"/>
      <c r="H26" s="185"/>
      <c r="I26" s="186"/>
      <c r="J26" s="184"/>
      <c r="K26" s="184"/>
      <c r="L26" s="184">
        <v>160</v>
      </c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</row>
    <row r="27" spans="1:40" ht="14.25" customHeight="1" x14ac:dyDescent="0.2">
      <c r="A27" s="203">
        <v>41323</v>
      </c>
      <c r="B27" s="204" t="s">
        <v>152</v>
      </c>
      <c r="C27" s="180"/>
      <c r="D27" s="181"/>
      <c r="E27" s="181"/>
      <c r="F27" s="181"/>
      <c r="G27" s="181"/>
      <c r="H27" s="185"/>
      <c r="I27" s="186"/>
      <c r="J27" s="184"/>
      <c r="K27" s="184"/>
      <c r="L27" s="184">
        <v>160</v>
      </c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</row>
    <row r="28" spans="1:40" ht="14.25" customHeight="1" x14ac:dyDescent="0.2">
      <c r="A28" s="203">
        <v>41327</v>
      </c>
      <c r="B28" s="204" t="s">
        <v>202</v>
      </c>
      <c r="C28" s="180">
        <v>5</v>
      </c>
      <c r="D28" s="181"/>
      <c r="E28" s="181"/>
      <c r="F28" s="181"/>
      <c r="G28" s="181"/>
      <c r="H28" s="185"/>
      <c r="I28" s="186"/>
      <c r="J28" s="184"/>
      <c r="K28" s="184"/>
      <c r="L28" s="184"/>
      <c r="M28" s="184"/>
      <c r="N28" s="184"/>
      <c r="O28" s="184"/>
      <c r="P28" s="184"/>
      <c r="Q28" s="184"/>
      <c r="R28" s="184"/>
      <c r="S28" s="184">
        <v>2465</v>
      </c>
      <c r="T28" s="184"/>
      <c r="U28" s="184"/>
      <c r="V28" s="184"/>
      <c r="W28" s="184"/>
      <c r="X28" s="184"/>
      <c r="Y28" s="184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</row>
    <row r="29" spans="1:40" ht="14.25" customHeight="1" x14ac:dyDescent="0.2">
      <c r="A29" s="203">
        <v>41327</v>
      </c>
      <c r="B29" s="204" t="s">
        <v>202</v>
      </c>
      <c r="C29" s="180">
        <v>6</v>
      </c>
      <c r="D29" s="181"/>
      <c r="E29" s="181"/>
      <c r="F29" s="181"/>
      <c r="G29" s="181"/>
      <c r="H29" s="185"/>
      <c r="I29" s="186"/>
      <c r="J29" s="184"/>
      <c r="K29" s="184"/>
      <c r="L29" s="184"/>
      <c r="M29" s="184"/>
      <c r="N29" s="184"/>
      <c r="O29" s="184"/>
      <c r="P29" s="184"/>
      <c r="Q29" s="184"/>
      <c r="R29" s="184"/>
      <c r="S29" s="184">
        <v>1224</v>
      </c>
      <c r="T29" s="184"/>
      <c r="U29" s="184"/>
      <c r="V29" s="184"/>
      <c r="W29" s="184"/>
      <c r="X29" s="184"/>
      <c r="Y29" s="184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</row>
    <row r="30" spans="1:40" ht="14.25" customHeight="1" x14ac:dyDescent="0.2">
      <c r="A30" s="203">
        <v>41327</v>
      </c>
      <c r="B30" s="204" t="s">
        <v>190</v>
      </c>
      <c r="C30" s="180"/>
      <c r="D30" s="181"/>
      <c r="E30" s="181"/>
      <c r="F30" s="181"/>
      <c r="G30" s="181"/>
      <c r="H30" s="185"/>
      <c r="I30" s="186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>
        <v>350</v>
      </c>
      <c r="X30" s="184"/>
      <c r="Y30" s="184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</row>
    <row r="31" spans="1:40" ht="14.25" customHeight="1" x14ac:dyDescent="0.2">
      <c r="A31" s="203">
        <v>41333</v>
      </c>
      <c r="B31" s="205" t="s">
        <v>152</v>
      </c>
      <c r="C31" s="180"/>
      <c r="D31" s="181"/>
      <c r="E31" s="181"/>
      <c r="F31" s="181"/>
      <c r="G31" s="181"/>
      <c r="H31" s="185"/>
      <c r="I31" s="186"/>
      <c r="J31" s="184"/>
      <c r="K31" s="184"/>
      <c r="L31" s="184">
        <v>105</v>
      </c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</row>
    <row r="32" spans="1:40" ht="14.25" customHeight="1" x14ac:dyDescent="0.2">
      <c r="A32" s="203">
        <v>41334</v>
      </c>
      <c r="B32" s="204" t="s">
        <v>189</v>
      </c>
      <c r="C32" s="180"/>
      <c r="D32" s="181"/>
      <c r="E32" s="181"/>
      <c r="F32" s="181"/>
      <c r="G32" s="181"/>
      <c r="H32" s="185"/>
      <c r="I32" s="186"/>
      <c r="J32" s="184"/>
      <c r="K32" s="184"/>
      <c r="L32" s="184"/>
      <c r="M32" s="184"/>
      <c r="N32" s="184">
        <v>420</v>
      </c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</row>
    <row r="33" spans="1:40" ht="14.25" customHeight="1" x14ac:dyDescent="0.2">
      <c r="A33" s="203">
        <v>41334</v>
      </c>
      <c r="B33" s="204" t="s">
        <v>162</v>
      </c>
      <c r="C33" s="180"/>
      <c r="D33" s="181"/>
      <c r="E33" s="181"/>
      <c r="F33" s="181"/>
      <c r="G33" s="181"/>
      <c r="H33" s="185"/>
      <c r="I33" s="186"/>
      <c r="J33" s="184"/>
      <c r="K33" s="184"/>
      <c r="L33" s="184"/>
      <c r="M33" s="184"/>
      <c r="N33" s="184">
        <v>850</v>
      </c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</row>
    <row r="34" spans="1:40" ht="14.25" customHeight="1" x14ac:dyDescent="0.2">
      <c r="A34" s="203">
        <v>41336</v>
      </c>
      <c r="B34" s="204" t="s">
        <v>188</v>
      </c>
      <c r="C34" s="180"/>
      <c r="D34" s="181"/>
      <c r="E34" s="181"/>
      <c r="F34" s="181"/>
      <c r="G34" s="181"/>
      <c r="H34" s="185"/>
      <c r="I34" s="186"/>
      <c r="J34" s="184"/>
      <c r="K34" s="184"/>
      <c r="L34" s="184"/>
      <c r="M34" s="184"/>
      <c r="N34" s="184">
        <v>420</v>
      </c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</row>
    <row r="35" spans="1:40" ht="14.25" customHeight="1" x14ac:dyDescent="0.2">
      <c r="A35" s="203">
        <v>41336</v>
      </c>
      <c r="B35" s="204" t="s">
        <v>188</v>
      </c>
      <c r="C35" s="180"/>
      <c r="D35" s="181"/>
      <c r="E35" s="181"/>
      <c r="F35" s="181"/>
      <c r="G35" s="181"/>
      <c r="H35" s="185"/>
      <c r="I35" s="186"/>
      <c r="J35" s="184"/>
      <c r="K35" s="184"/>
      <c r="L35" s="184"/>
      <c r="M35" s="184"/>
      <c r="N35" s="184">
        <v>600</v>
      </c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</row>
    <row r="36" spans="1:40" ht="14.25" customHeight="1" x14ac:dyDescent="0.2">
      <c r="A36" s="203">
        <v>41337</v>
      </c>
      <c r="B36" s="204" t="s">
        <v>180</v>
      </c>
      <c r="C36" s="180"/>
      <c r="D36" s="181"/>
      <c r="E36" s="181"/>
      <c r="F36" s="181"/>
      <c r="G36" s="181"/>
      <c r="H36" s="185"/>
      <c r="I36" s="186"/>
      <c r="J36" s="184"/>
      <c r="K36" s="184"/>
      <c r="L36" s="184"/>
      <c r="M36" s="184"/>
      <c r="N36" s="184">
        <v>850</v>
      </c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</row>
    <row r="37" spans="1:40" ht="14.25" customHeight="1" x14ac:dyDescent="0.2">
      <c r="A37" s="203">
        <v>41337</v>
      </c>
      <c r="B37" s="204" t="s">
        <v>187</v>
      </c>
      <c r="C37" s="180"/>
      <c r="D37" s="181"/>
      <c r="E37" s="181"/>
      <c r="F37" s="181"/>
      <c r="G37" s="181"/>
      <c r="H37" s="185"/>
      <c r="I37" s="186"/>
      <c r="J37" s="184"/>
      <c r="K37" s="184"/>
      <c r="L37" s="184"/>
      <c r="M37" s="184"/>
      <c r="N37" s="184">
        <v>850</v>
      </c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</row>
    <row r="38" spans="1:40" ht="14.25" customHeight="1" x14ac:dyDescent="0.2">
      <c r="A38" s="203">
        <v>41337</v>
      </c>
      <c r="B38" s="204" t="s">
        <v>152</v>
      </c>
      <c r="C38" s="180"/>
      <c r="D38" s="181"/>
      <c r="E38" s="181"/>
      <c r="F38" s="181"/>
      <c r="G38" s="181"/>
      <c r="H38" s="185"/>
      <c r="I38" s="186"/>
      <c r="J38" s="184"/>
      <c r="K38" s="184"/>
      <c r="L38" s="184">
        <v>105</v>
      </c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</row>
    <row r="39" spans="1:40" ht="14.25" customHeight="1" x14ac:dyDescent="0.2">
      <c r="A39" s="203">
        <v>41338</v>
      </c>
      <c r="B39" s="204" t="s">
        <v>181</v>
      </c>
      <c r="C39" s="180"/>
      <c r="D39" s="181"/>
      <c r="E39" s="181"/>
      <c r="F39" s="181"/>
      <c r="G39" s="181"/>
      <c r="H39" s="185"/>
      <c r="I39" s="186"/>
      <c r="J39" s="184"/>
      <c r="K39" s="184"/>
      <c r="L39" s="184">
        <v>100</v>
      </c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</row>
    <row r="40" spans="1:40" ht="14.25" customHeight="1" x14ac:dyDescent="0.2">
      <c r="A40" s="203">
        <v>41338</v>
      </c>
      <c r="B40" s="204" t="s">
        <v>152</v>
      </c>
      <c r="C40" s="180"/>
      <c r="D40" s="181"/>
      <c r="E40" s="181"/>
      <c r="F40" s="181"/>
      <c r="G40" s="181"/>
      <c r="H40" s="185"/>
      <c r="I40" s="186"/>
      <c r="J40" s="184"/>
      <c r="K40" s="184"/>
      <c r="L40" s="184">
        <v>315</v>
      </c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</row>
    <row r="41" spans="1:40" ht="14.25" customHeight="1" x14ac:dyDescent="0.2">
      <c r="A41" s="203">
        <v>41339</v>
      </c>
      <c r="B41" s="204" t="s">
        <v>148</v>
      </c>
      <c r="C41" s="180"/>
      <c r="D41" s="181"/>
      <c r="E41" s="181"/>
      <c r="F41" s="181"/>
      <c r="G41" s="181"/>
      <c r="H41" s="185"/>
      <c r="I41" s="186"/>
      <c r="J41" s="184"/>
      <c r="K41" s="184"/>
      <c r="L41" s="184"/>
      <c r="M41" s="184"/>
      <c r="N41" s="184">
        <v>420</v>
      </c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</row>
    <row r="42" spans="1:40" ht="14.25" customHeight="1" x14ac:dyDescent="0.2">
      <c r="A42" s="203">
        <v>41339</v>
      </c>
      <c r="B42" s="204" t="s">
        <v>186</v>
      </c>
      <c r="C42" s="180"/>
      <c r="D42" s="181"/>
      <c r="E42" s="181"/>
      <c r="F42" s="181"/>
      <c r="G42" s="181"/>
      <c r="H42" s="185"/>
      <c r="I42" s="186"/>
      <c r="J42" s="184"/>
      <c r="K42" s="184"/>
      <c r="L42" s="184"/>
      <c r="M42" s="184"/>
      <c r="N42" s="184">
        <v>630</v>
      </c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</row>
    <row r="43" spans="1:40" ht="14.25" customHeight="1" x14ac:dyDescent="0.2">
      <c r="A43" s="203">
        <v>41339</v>
      </c>
      <c r="B43" s="204" t="s">
        <v>152</v>
      </c>
      <c r="C43" s="180"/>
      <c r="D43" s="181"/>
      <c r="E43" s="181"/>
      <c r="F43" s="181"/>
      <c r="G43" s="181"/>
      <c r="H43" s="185"/>
      <c r="I43" s="186"/>
      <c r="J43" s="184"/>
      <c r="K43" s="184"/>
      <c r="L43" s="184">
        <v>585</v>
      </c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</row>
    <row r="44" spans="1:40" ht="14.25" customHeight="1" x14ac:dyDescent="0.2">
      <c r="A44" s="203">
        <v>41340</v>
      </c>
      <c r="B44" s="204" t="s">
        <v>147</v>
      </c>
      <c r="C44" s="180"/>
      <c r="D44" s="181"/>
      <c r="E44" s="181"/>
      <c r="F44" s="181"/>
      <c r="G44" s="181"/>
      <c r="H44" s="185"/>
      <c r="I44" s="186"/>
      <c r="J44" s="184"/>
      <c r="K44" s="184"/>
      <c r="L44" s="184"/>
      <c r="M44" s="184"/>
      <c r="N44" s="184">
        <v>420</v>
      </c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</row>
    <row r="45" spans="1:40" ht="14.25" customHeight="1" x14ac:dyDescent="0.2">
      <c r="A45" s="203">
        <v>41340</v>
      </c>
      <c r="B45" s="204" t="s">
        <v>185</v>
      </c>
      <c r="C45" s="180"/>
      <c r="D45" s="181"/>
      <c r="E45" s="181"/>
      <c r="F45" s="181"/>
      <c r="G45" s="181"/>
      <c r="H45" s="185"/>
      <c r="I45" s="186"/>
      <c r="J45" s="184"/>
      <c r="K45" s="184"/>
      <c r="L45" s="184"/>
      <c r="M45" s="184"/>
      <c r="N45" s="184">
        <v>1450</v>
      </c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</row>
    <row r="46" spans="1:40" ht="14.25" customHeight="1" x14ac:dyDescent="0.2">
      <c r="A46" s="203">
        <v>41340</v>
      </c>
      <c r="B46" s="204" t="s">
        <v>152</v>
      </c>
      <c r="C46" s="180"/>
      <c r="D46" s="181"/>
      <c r="E46" s="181"/>
      <c r="F46" s="181"/>
      <c r="G46" s="181"/>
      <c r="H46" s="185"/>
      <c r="I46" s="186"/>
      <c r="J46" s="184"/>
      <c r="K46" s="184"/>
      <c r="L46" s="184">
        <v>210</v>
      </c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</row>
    <row r="47" spans="1:40" ht="14.25" customHeight="1" x14ac:dyDescent="0.2">
      <c r="A47" s="203" t="s">
        <v>226</v>
      </c>
      <c r="B47" s="204" t="s">
        <v>152</v>
      </c>
      <c r="C47" s="180"/>
      <c r="D47" s="181"/>
      <c r="E47" s="181"/>
      <c r="F47" s="181"/>
      <c r="G47" s="181"/>
      <c r="H47" s="185"/>
      <c r="I47" s="186"/>
      <c r="J47" s="184"/>
      <c r="K47" s="184"/>
      <c r="L47" s="184">
        <v>605</v>
      </c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</row>
    <row r="48" spans="1:40" ht="14.25" customHeight="1" x14ac:dyDescent="0.2">
      <c r="A48" s="203">
        <v>41341</v>
      </c>
      <c r="B48" s="204" t="s">
        <v>184</v>
      </c>
      <c r="C48" s="180"/>
      <c r="D48" s="181"/>
      <c r="E48" s="181"/>
      <c r="F48" s="181"/>
      <c r="G48" s="181"/>
      <c r="H48" s="185"/>
      <c r="I48" s="186"/>
      <c r="J48" s="184"/>
      <c r="K48" s="184"/>
      <c r="L48" s="184"/>
      <c r="M48" s="184"/>
      <c r="N48" s="184">
        <v>850</v>
      </c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</row>
    <row r="49" spans="1:40" ht="14.25" customHeight="1" x14ac:dyDescent="0.2">
      <c r="A49" s="203">
        <v>41343</v>
      </c>
      <c r="B49" s="204" t="s">
        <v>146</v>
      </c>
      <c r="C49" s="180"/>
      <c r="D49" s="181"/>
      <c r="E49" s="181"/>
      <c r="F49" s="181"/>
      <c r="G49" s="181"/>
      <c r="H49" s="185"/>
      <c r="I49" s="186"/>
      <c r="J49" s="184"/>
      <c r="K49" s="184"/>
      <c r="L49" s="184"/>
      <c r="M49" s="184"/>
      <c r="N49" s="184">
        <v>520</v>
      </c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</row>
    <row r="50" spans="1:40" ht="14.25" customHeight="1" x14ac:dyDescent="0.2">
      <c r="A50" s="203">
        <v>41345</v>
      </c>
      <c r="B50" s="204" t="s">
        <v>183</v>
      </c>
      <c r="C50" s="180"/>
      <c r="D50" s="181"/>
      <c r="E50" s="181"/>
      <c r="F50" s="181"/>
      <c r="G50" s="181"/>
      <c r="H50" s="185"/>
      <c r="I50" s="186"/>
      <c r="J50" s="184"/>
      <c r="K50" s="184"/>
      <c r="L50" s="184"/>
      <c r="M50" s="184"/>
      <c r="N50" s="184">
        <v>400</v>
      </c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</row>
    <row r="51" spans="1:40" ht="14.25" customHeight="1" x14ac:dyDescent="0.2">
      <c r="A51" s="203">
        <v>41345</v>
      </c>
      <c r="B51" s="204" t="s">
        <v>152</v>
      </c>
      <c r="C51" s="180"/>
      <c r="D51" s="181"/>
      <c r="E51" s="181"/>
      <c r="F51" s="181"/>
      <c r="G51" s="181"/>
      <c r="H51" s="185"/>
      <c r="I51" s="186"/>
      <c r="J51" s="184"/>
      <c r="K51" s="184"/>
      <c r="L51" s="184">
        <v>105</v>
      </c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</row>
    <row r="52" spans="1:40" ht="14.25" customHeight="1" x14ac:dyDescent="0.2">
      <c r="A52" s="203">
        <v>41346</v>
      </c>
      <c r="B52" s="204" t="s">
        <v>152</v>
      </c>
      <c r="C52" s="180"/>
      <c r="D52" s="181"/>
      <c r="E52" s="181"/>
      <c r="F52" s="181"/>
      <c r="G52" s="181"/>
      <c r="H52" s="185"/>
      <c r="I52" s="186"/>
      <c r="J52" s="184"/>
      <c r="K52" s="184"/>
      <c r="L52" s="184">
        <v>160</v>
      </c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</row>
    <row r="53" spans="1:40" ht="14.25" customHeight="1" x14ac:dyDescent="0.2">
      <c r="A53" s="203">
        <v>41346</v>
      </c>
      <c r="B53" s="204" t="s">
        <v>152</v>
      </c>
      <c r="C53" s="180"/>
      <c r="D53" s="181"/>
      <c r="E53" s="181"/>
      <c r="F53" s="181"/>
      <c r="G53" s="181"/>
      <c r="H53" s="185"/>
      <c r="I53" s="186"/>
      <c r="J53" s="184"/>
      <c r="K53" s="184"/>
      <c r="L53" s="184">
        <v>205</v>
      </c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</row>
    <row r="54" spans="1:40" ht="14.25" customHeight="1" x14ac:dyDescent="0.2">
      <c r="A54" s="203">
        <v>41347</v>
      </c>
      <c r="B54" s="204" t="s">
        <v>152</v>
      </c>
      <c r="C54" s="180"/>
      <c r="D54" s="181"/>
      <c r="E54" s="181"/>
      <c r="F54" s="181"/>
      <c r="G54" s="181"/>
      <c r="H54" s="185"/>
      <c r="I54" s="186"/>
      <c r="J54" s="184"/>
      <c r="K54" s="184"/>
      <c r="L54" s="184">
        <v>105</v>
      </c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</row>
    <row r="55" spans="1:40" ht="14.25" customHeight="1" x14ac:dyDescent="0.2">
      <c r="A55" s="203" t="s">
        <v>227</v>
      </c>
      <c r="B55" s="204" t="s">
        <v>152</v>
      </c>
      <c r="C55" s="180"/>
      <c r="D55" s="181"/>
      <c r="E55" s="181"/>
      <c r="F55" s="181"/>
      <c r="G55" s="181"/>
      <c r="H55" s="185"/>
      <c r="I55" s="186"/>
      <c r="J55" s="184"/>
      <c r="K55" s="184"/>
      <c r="L55" s="184">
        <v>3635</v>
      </c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</row>
    <row r="56" spans="1:40" ht="14.25" customHeight="1" x14ac:dyDescent="0.2">
      <c r="A56" s="203">
        <v>41353</v>
      </c>
      <c r="B56" s="204" t="s">
        <v>152</v>
      </c>
      <c r="C56" s="180"/>
      <c r="D56" s="181"/>
      <c r="E56" s="181"/>
      <c r="F56" s="181"/>
      <c r="G56" s="181"/>
      <c r="H56" s="185"/>
      <c r="I56" s="186"/>
      <c r="J56" s="184"/>
      <c r="K56" s="184"/>
      <c r="L56" s="184">
        <v>105</v>
      </c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</row>
    <row r="57" spans="1:40" ht="14.25" customHeight="1" x14ac:dyDescent="0.2">
      <c r="A57" s="203">
        <v>41353</v>
      </c>
      <c r="B57" s="204" t="s">
        <v>152</v>
      </c>
      <c r="C57" s="180"/>
      <c r="D57" s="181"/>
      <c r="E57" s="181"/>
      <c r="F57" s="181"/>
      <c r="G57" s="181"/>
      <c r="H57" s="185"/>
      <c r="I57" s="186"/>
      <c r="J57" s="184"/>
      <c r="K57" s="184"/>
      <c r="L57" s="184">
        <v>205</v>
      </c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</row>
    <row r="58" spans="1:40" ht="14.25" customHeight="1" x14ac:dyDescent="0.2">
      <c r="A58" s="203">
        <v>41354</v>
      </c>
      <c r="B58" s="204" t="s">
        <v>152</v>
      </c>
      <c r="C58" s="180"/>
      <c r="D58" s="181"/>
      <c r="E58" s="181"/>
      <c r="F58" s="181"/>
      <c r="G58" s="181"/>
      <c r="H58" s="185"/>
      <c r="I58" s="186"/>
      <c r="J58" s="184"/>
      <c r="K58" s="184"/>
      <c r="L58" s="184">
        <v>105</v>
      </c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</row>
    <row r="59" spans="1:40" ht="14.25" customHeight="1" x14ac:dyDescent="0.2">
      <c r="A59" s="203">
        <v>41355</v>
      </c>
      <c r="B59" s="204" t="s">
        <v>167</v>
      </c>
      <c r="C59" s="180">
        <v>7</v>
      </c>
      <c r="D59" s="181"/>
      <c r="E59" s="181"/>
      <c r="F59" s="181"/>
      <c r="G59" s="181"/>
      <c r="H59" s="185"/>
      <c r="I59" s="186"/>
      <c r="J59" s="184"/>
      <c r="K59" s="184"/>
      <c r="L59" s="184"/>
      <c r="M59" s="184"/>
      <c r="N59" s="184"/>
      <c r="O59" s="184"/>
      <c r="P59" s="184"/>
      <c r="Q59" s="184">
        <v>12375</v>
      </c>
      <c r="R59" s="184"/>
      <c r="S59" s="184"/>
      <c r="T59" s="184"/>
      <c r="U59" s="184"/>
      <c r="V59" s="184"/>
      <c r="W59" s="184"/>
      <c r="X59" s="184"/>
      <c r="Y59" s="184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</row>
    <row r="60" spans="1:40" ht="14.25" customHeight="1" x14ac:dyDescent="0.2">
      <c r="A60" s="203">
        <v>41355</v>
      </c>
      <c r="B60" s="204" t="s">
        <v>167</v>
      </c>
      <c r="C60" s="180">
        <v>8</v>
      </c>
      <c r="D60" s="181"/>
      <c r="E60" s="181"/>
      <c r="F60" s="181"/>
      <c r="G60" s="181"/>
      <c r="H60" s="185"/>
      <c r="I60" s="186"/>
      <c r="J60" s="184"/>
      <c r="K60" s="184"/>
      <c r="L60" s="184"/>
      <c r="M60" s="184"/>
      <c r="N60" s="184"/>
      <c r="O60" s="184"/>
      <c r="P60" s="184"/>
      <c r="Q60" s="184">
        <v>1440</v>
      </c>
      <c r="R60" s="184"/>
      <c r="S60" s="184"/>
      <c r="T60" s="184"/>
      <c r="U60" s="184"/>
      <c r="V60" s="184"/>
      <c r="W60" s="184"/>
      <c r="X60" s="184"/>
      <c r="Y60" s="184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</row>
    <row r="61" spans="1:40" ht="14.25" customHeight="1" x14ac:dyDescent="0.2">
      <c r="A61" s="203">
        <v>41355</v>
      </c>
      <c r="B61" s="204" t="s">
        <v>145</v>
      </c>
      <c r="C61" s="180">
        <v>9</v>
      </c>
      <c r="D61" s="181"/>
      <c r="E61" s="181"/>
      <c r="F61" s="181"/>
      <c r="G61" s="181"/>
      <c r="H61" s="185"/>
      <c r="I61" s="186"/>
      <c r="J61" s="184"/>
      <c r="K61" s="184"/>
      <c r="L61" s="184"/>
      <c r="M61" s="184"/>
      <c r="N61" s="184"/>
      <c r="O61" s="184">
        <v>650</v>
      </c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</row>
    <row r="62" spans="1:40" ht="14.25" customHeight="1" x14ac:dyDescent="0.2">
      <c r="A62" s="203">
        <v>41355</v>
      </c>
      <c r="B62" s="204" t="s">
        <v>182</v>
      </c>
      <c r="C62" s="180">
        <v>10</v>
      </c>
      <c r="D62" s="181"/>
      <c r="E62" s="181"/>
      <c r="F62" s="181"/>
      <c r="G62" s="181"/>
      <c r="H62" s="185"/>
      <c r="I62" s="186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>
        <v>500</v>
      </c>
      <c r="X62" s="184"/>
      <c r="Y62" s="184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</row>
    <row r="63" spans="1:40" ht="14.25" customHeight="1" x14ac:dyDescent="0.2">
      <c r="A63" s="203">
        <v>41355</v>
      </c>
      <c r="B63" s="204" t="s">
        <v>145</v>
      </c>
      <c r="C63" s="180">
        <v>11</v>
      </c>
      <c r="D63" s="181"/>
      <c r="E63" s="181"/>
      <c r="F63" s="181"/>
      <c r="G63" s="181"/>
      <c r="H63" s="185"/>
      <c r="I63" s="186"/>
      <c r="J63" s="184"/>
      <c r="K63" s="184"/>
      <c r="L63" s="184"/>
      <c r="M63" s="184"/>
      <c r="N63" s="184"/>
      <c r="O63" s="184">
        <v>450</v>
      </c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</row>
    <row r="64" spans="1:40" ht="14.25" customHeight="1" x14ac:dyDescent="0.2">
      <c r="A64" s="203">
        <v>41365</v>
      </c>
      <c r="B64" s="204" t="s">
        <v>181</v>
      </c>
      <c r="C64" s="180"/>
      <c r="D64" s="181"/>
      <c r="E64" s="181"/>
      <c r="F64" s="181"/>
      <c r="G64" s="181"/>
      <c r="H64" s="185"/>
      <c r="I64" s="186"/>
      <c r="J64" s="184"/>
      <c r="K64" s="184"/>
      <c r="L64" s="184">
        <v>100</v>
      </c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</row>
    <row r="65" spans="1:40" ht="14.25" customHeight="1" x14ac:dyDescent="0.2">
      <c r="A65" s="203">
        <v>41366</v>
      </c>
      <c r="B65" s="204" t="s">
        <v>152</v>
      </c>
      <c r="C65" s="180"/>
      <c r="D65" s="181"/>
      <c r="E65" s="181"/>
      <c r="F65" s="181"/>
      <c r="G65" s="181"/>
      <c r="H65" s="185"/>
      <c r="I65" s="186"/>
      <c r="J65" s="184"/>
      <c r="K65" s="184"/>
      <c r="L65" s="184">
        <v>265</v>
      </c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</row>
    <row r="66" spans="1:40" ht="14.25" customHeight="1" x14ac:dyDescent="0.2">
      <c r="A66" s="203">
        <v>41367</v>
      </c>
      <c r="B66" s="204" t="s">
        <v>180</v>
      </c>
      <c r="C66" s="180"/>
      <c r="D66" s="181"/>
      <c r="E66" s="181"/>
      <c r="F66" s="181"/>
      <c r="G66" s="181"/>
      <c r="H66" s="185"/>
      <c r="I66" s="186"/>
      <c r="J66" s="184"/>
      <c r="K66" s="184"/>
      <c r="L66" s="184"/>
      <c r="M66" s="184"/>
      <c r="N66" s="184">
        <v>700</v>
      </c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</row>
    <row r="67" spans="1:40" ht="14.25" customHeight="1" x14ac:dyDescent="0.2">
      <c r="A67" s="203">
        <v>41367</v>
      </c>
      <c r="B67" s="204" t="s">
        <v>152</v>
      </c>
      <c r="C67" s="180"/>
      <c r="D67" s="181"/>
      <c r="E67" s="181"/>
      <c r="F67" s="181"/>
      <c r="G67" s="181"/>
      <c r="H67" s="185"/>
      <c r="I67" s="186"/>
      <c r="J67" s="184"/>
      <c r="K67" s="184"/>
      <c r="L67" s="184">
        <v>260</v>
      </c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</row>
    <row r="68" spans="1:40" ht="14.25" customHeight="1" x14ac:dyDescent="0.2">
      <c r="A68" s="203">
        <v>41368</v>
      </c>
      <c r="B68" s="204" t="s">
        <v>152</v>
      </c>
      <c r="C68" s="180"/>
      <c r="D68" s="181"/>
      <c r="E68" s="181"/>
      <c r="F68" s="181"/>
      <c r="G68" s="181"/>
      <c r="H68" s="185"/>
      <c r="I68" s="186"/>
      <c r="J68" s="184"/>
      <c r="K68" s="184"/>
      <c r="L68" s="184">
        <v>365</v>
      </c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</row>
    <row r="69" spans="1:40" ht="14.25" customHeight="1" x14ac:dyDescent="0.2">
      <c r="A69" s="206">
        <v>41369</v>
      </c>
      <c r="B69" s="207" t="s">
        <v>179</v>
      </c>
      <c r="C69" s="180">
        <v>12</v>
      </c>
      <c r="D69" s="181"/>
      <c r="E69" s="181"/>
      <c r="F69" s="181"/>
      <c r="G69" s="181"/>
      <c r="H69" s="187"/>
      <c r="I69" s="188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>
        <v>800</v>
      </c>
      <c r="V69" s="184"/>
      <c r="W69" s="184"/>
      <c r="X69" s="184"/>
      <c r="Y69" s="184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</row>
    <row r="70" spans="1:40" ht="14.25" customHeight="1" x14ac:dyDescent="0.2">
      <c r="A70" s="206">
        <v>41369</v>
      </c>
      <c r="B70" s="207" t="s">
        <v>178</v>
      </c>
      <c r="C70" s="180">
        <v>13</v>
      </c>
      <c r="D70" s="181"/>
      <c r="E70" s="181"/>
      <c r="F70" s="181"/>
      <c r="G70" s="181"/>
      <c r="H70" s="187"/>
      <c r="I70" s="188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>
        <v>728</v>
      </c>
      <c r="V70" s="184"/>
      <c r="W70" s="184"/>
      <c r="X70" s="184"/>
      <c r="Y70" s="184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</row>
    <row r="71" spans="1:40" ht="14.25" customHeight="1" x14ac:dyDescent="0.2">
      <c r="A71" s="206">
        <v>41369</v>
      </c>
      <c r="B71" s="207" t="s">
        <v>177</v>
      </c>
      <c r="C71" s="180">
        <v>14</v>
      </c>
      <c r="D71" s="181"/>
      <c r="E71" s="181"/>
      <c r="F71" s="181"/>
      <c r="G71" s="181"/>
      <c r="H71" s="187"/>
      <c r="I71" s="188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>
        <v>509</v>
      </c>
      <c r="V71" s="184"/>
      <c r="W71" s="184"/>
      <c r="X71" s="184"/>
      <c r="Y71" s="184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</row>
    <row r="72" spans="1:40" ht="14.25" customHeight="1" x14ac:dyDescent="0.2">
      <c r="A72" s="206">
        <v>41374</v>
      </c>
      <c r="B72" s="207" t="s">
        <v>152</v>
      </c>
      <c r="C72" s="180"/>
      <c r="D72" s="181"/>
      <c r="E72" s="181"/>
      <c r="F72" s="181"/>
      <c r="G72" s="181"/>
      <c r="H72" s="187"/>
      <c r="I72" s="188"/>
      <c r="J72" s="184"/>
      <c r="K72" s="184"/>
      <c r="L72" s="184">
        <v>210</v>
      </c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</row>
    <row r="73" spans="1:40" ht="14.25" customHeight="1" x14ac:dyDescent="0.2">
      <c r="A73" s="206">
        <v>41375</v>
      </c>
      <c r="B73" s="207" t="s">
        <v>152</v>
      </c>
      <c r="C73" s="180"/>
      <c r="D73" s="181"/>
      <c r="E73" s="181"/>
      <c r="F73" s="181"/>
      <c r="G73" s="181"/>
      <c r="H73" s="187"/>
      <c r="I73" s="188"/>
      <c r="J73" s="184"/>
      <c r="K73" s="184"/>
      <c r="L73" s="184">
        <v>320</v>
      </c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</row>
    <row r="74" spans="1:40" ht="14.25" customHeight="1" x14ac:dyDescent="0.2">
      <c r="A74" s="206">
        <v>41376</v>
      </c>
      <c r="B74" s="207" t="s">
        <v>152</v>
      </c>
      <c r="C74" s="180"/>
      <c r="D74" s="181"/>
      <c r="E74" s="181"/>
      <c r="F74" s="181"/>
      <c r="G74" s="181"/>
      <c r="H74" s="187"/>
      <c r="I74" s="188"/>
      <c r="J74" s="184"/>
      <c r="K74" s="184"/>
      <c r="L74" s="184">
        <v>205</v>
      </c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</row>
    <row r="75" spans="1:40" ht="14.25" customHeight="1" x14ac:dyDescent="0.2">
      <c r="A75" s="206">
        <v>41011</v>
      </c>
      <c r="B75" s="207" t="s">
        <v>152</v>
      </c>
      <c r="C75" s="180"/>
      <c r="D75" s="181"/>
      <c r="E75" s="181"/>
      <c r="F75" s="181"/>
      <c r="G75" s="181"/>
      <c r="H75" s="187"/>
      <c r="I75" s="188"/>
      <c r="J75" s="184"/>
      <c r="K75" s="184"/>
      <c r="L75" s="184">
        <v>810</v>
      </c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</row>
    <row r="76" spans="1:40" ht="14.25" customHeight="1" x14ac:dyDescent="0.2">
      <c r="A76" s="206">
        <v>41379</v>
      </c>
      <c r="B76" s="207" t="s">
        <v>152</v>
      </c>
      <c r="C76" s="180"/>
      <c r="D76" s="181"/>
      <c r="E76" s="181"/>
      <c r="F76" s="181"/>
      <c r="G76" s="181"/>
      <c r="H76" s="187"/>
      <c r="I76" s="188"/>
      <c r="J76" s="184"/>
      <c r="K76" s="184"/>
      <c r="L76" s="184">
        <v>5365</v>
      </c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</row>
    <row r="77" spans="1:40" ht="14.25" customHeight="1" x14ac:dyDescent="0.2">
      <c r="A77" s="206">
        <v>41379</v>
      </c>
      <c r="B77" s="207" t="s">
        <v>149</v>
      </c>
      <c r="C77" s="180"/>
      <c r="D77" s="181"/>
      <c r="E77" s="181"/>
      <c r="F77" s="181"/>
      <c r="G77" s="181"/>
      <c r="H77" s="187"/>
      <c r="I77" s="188"/>
      <c r="J77" s="184"/>
      <c r="K77" s="184"/>
      <c r="L77" s="184"/>
      <c r="M77" s="184"/>
      <c r="N77" s="184">
        <v>415</v>
      </c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</row>
    <row r="78" spans="1:40" ht="14.25" customHeight="1" x14ac:dyDescent="0.2">
      <c r="A78" s="206">
        <v>41380</v>
      </c>
      <c r="B78" s="207" t="s">
        <v>152</v>
      </c>
      <c r="C78" s="180"/>
      <c r="D78" s="181"/>
      <c r="E78" s="181"/>
      <c r="F78" s="181"/>
      <c r="G78" s="181"/>
      <c r="H78" s="187"/>
      <c r="I78" s="188"/>
      <c r="J78" s="184"/>
      <c r="K78" s="184"/>
      <c r="L78" s="184">
        <v>815</v>
      </c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</row>
    <row r="79" spans="1:40" ht="14.25" customHeight="1" x14ac:dyDescent="0.2">
      <c r="A79" s="206">
        <v>41380</v>
      </c>
      <c r="B79" s="207" t="s">
        <v>176</v>
      </c>
      <c r="C79" s="180">
        <v>15</v>
      </c>
      <c r="D79" s="181"/>
      <c r="E79" s="181"/>
      <c r="F79" s="181"/>
      <c r="G79" s="181"/>
      <c r="H79" s="187"/>
      <c r="I79" s="188"/>
      <c r="J79" s="184"/>
      <c r="K79" s="184">
        <v>12580</v>
      </c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</row>
    <row r="80" spans="1:40" ht="14.25" customHeight="1" x14ac:dyDescent="0.2">
      <c r="A80" s="206">
        <v>41380</v>
      </c>
      <c r="B80" s="207" t="s">
        <v>175</v>
      </c>
      <c r="C80" s="180">
        <v>16</v>
      </c>
      <c r="D80" s="181"/>
      <c r="E80" s="181"/>
      <c r="F80" s="181"/>
      <c r="G80" s="181"/>
      <c r="H80" s="187"/>
      <c r="I80" s="188"/>
      <c r="J80" s="184"/>
      <c r="K80" s="184">
        <v>7120</v>
      </c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</row>
    <row r="81" spans="1:40" ht="14.25" customHeight="1" x14ac:dyDescent="0.2">
      <c r="A81" s="206" t="s">
        <v>228</v>
      </c>
      <c r="B81" s="207" t="s">
        <v>174</v>
      </c>
      <c r="C81" s="180">
        <v>17</v>
      </c>
      <c r="D81" s="181"/>
      <c r="E81" s="181"/>
      <c r="F81" s="181"/>
      <c r="G81" s="181"/>
      <c r="H81" s="187"/>
      <c r="I81" s="188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>
        <v>568</v>
      </c>
      <c r="V81" s="184"/>
      <c r="W81" s="184"/>
      <c r="X81" s="184"/>
      <c r="Y81" s="184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</row>
    <row r="82" spans="1:40" ht="14.25" customHeight="1" x14ac:dyDescent="0.2">
      <c r="A82" s="206">
        <v>41381</v>
      </c>
      <c r="B82" s="207" t="s">
        <v>152</v>
      </c>
      <c r="C82" s="180"/>
      <c r="D82" s="181"/>
      <c r="E82" s="181"/>
      <c r="F82" s="181"/>
      <c r="G82" s="181"/>
      <c r="H82" s="187"/>
      <c r="I82" s="188"/>
      <c r="J82" s="184"/>
      <c r="K82" s="184"/>
      <c r="L82" s="184">
        <v>160</v>
      </c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</row>
    <row r="83" spans="1:40" ht="14.25" customHeight="1" x14ac:dyDescent="0.2">
      <c r="A83" s="206">
        <v>41382</v>
      </c>
      <c r="B83" s="207" t="s">
        <v>147</v>
      </c>
      <c r="C83" s="180"/>
      <c r="D83" s="181"/>
      <c r="E83" s="181"/>
      <c r="F83" s="181"/>
      <c r="G83" s="181"/>
      <c r="H83" s="187"/>
      <c r="I83" s="188"/>
      <c r="J83" s="184"/>
      <c r="K83" s="184"/>
      <c r="L83" s="184"/>
      <c r="M83" s="184"/>
      <c r="N83" s="184">
        <v>610</v>
      </c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</row>
    <row r="84" spans="1:40" ht="14.25" customHeight="1" x14ac:dyDescent="0.2">
      <c r="A84" s="206">
        <v>41382</v>
      </c>
      <c r="B84" s="207" t="s">
        <v>152</v>
      </c>
      <c r="C84" s="180"/>
      <c r="D84" s="181"/>
      <c r="E84" s="181"/>
      <c r="F84" s="181"/>
      <c r="G84" s="181"/>
      <c r="H84" s="187"/>
      <c r="I84" s="188"/>
      <c r="J84" s="184"/>
      <c r="K84" s="184"/>
      <c r="L84" s="184">
        <v>205</v>
      </c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</row>
    <row r="85" spans="1:40" s="162" customFormat="1" x14ac:dyDescent="0.2">
      <c r="A85" s="208">
        <v>41387</v>
      </c>
      <c r="B85" s="209" t="s">
        <v>202</v>
      </c>
      <c r="C85" s="179">
        <v>18</v>
      </c>
      <c r="D85" s="181"/>
      <c r="E85" s="181"/>
      <c r="F85" s="181"/>
      <c r="G85" s="181"/>
      <c r="H85" s="187"/>
      <c r="I85" s="188"/>
      <c r="J85" s="184"/>
      <c r="K85" s="184"/>
      <c r="L85" s="184"/>
      <c r="M85" s="184"/>
      <c r="N85" s="184"/>
      <c r="O85" s="184"/>
      <c r="P85" s="184"/>
      <c r="Q85" s="184"/>
      <c r="R85" s="184"/>
      <c r="S85" s="184">
        <v>1806</v>
      </c>
      <c r="T85" s="184"/>
      <c r="U85" s="184"/>
      <c r="V85" s="184"/>
      <c r="W85" s="184"/>
      <c r="X85" s="184"/>
      <c r="Y85" s="184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</row>
    <row r="86" spans="1:40" x14ac:dyDescent="0.2">
      <c r="A86" s="208">
        <v>41386</v>
      </c>
      <c r="B86" s="209" t="s">
        <v>153</v>
      </c>
      <c r="C86" s="179">
        <v>19</v>
      </c>
      <c r="D86" s="181"/>
      <c r="E86" s="181"/>
      <c r="F86" s="181"/>
      <c r="G86" s="181"/>
      <c r="H86" s="187"/>
      <c r="I86" s="188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>
        <v>166.5</v>
      </c>
      <c r="V86" s="184"/>
      <c r="W86" s="184"/>
      <c r="X86" s="184"/>
      <c r="Y86" s="184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</row>
    <row r="87" spans="1:40" x14ac:dyDescent="0.2">
      <c r="A87" s="210">
        <v>41387</v>
      </c>
      <c r="B87" s="209" t="s">
        <v>162</v>
      </c>
      <c r="C87" s="179"/>
      <c r="D87" s="181"/>
      <c r="E87" s="181"/>
      <c r="F87" s="181"/>
      <c r="G87" s="181"/>
      <c r="H87" s="187"/>
      <c r="I87" s="188"/>
      <c r="J87" s="184"/>
      <c r="K87" s="184"/>
      <c r="L87" s="184">
        <v>105</v>
      </c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</row>
    <row r="88" spans="1:40" x14ac:dyDescent="0.2">
      <c r="A88" s="210">
        <v>41387</v>
      </c>
      <c r="B88" s="209" t="s">
        <v>152</v>
      </c>
      <c r="C88" s="179"/>
      <c r="D88" s="181"/>
      <c r="E88" s="181"/>
      <c r="F88" s="181"/>
      <c r="G88" s="181"/>
      <c r="H88" s="187"/>
      <c r="I88" s="188"/>
      <c r="J88" s="184"/>
      <c r="K88" s="184"/>
      <c r="L88" s="184">
        <v>205</v>
      </c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</row>
    <row r="89" spans="1:40" x14ac:dyDescent="0.2">
      <c r="A89" s="210">
        <v>41388</v>
      </c>
      <c r="B89" s="209" t="s">
        <v>151</v>
      </c>
      <c r="C89" s="179"/>
      <c r="D89" s="181"/>
      <c r="E89" s="181"/>
      <c r="F89" s="181"/>
      <c r="G89" s="181"/>
      <c r="H89" s="187"/>
      <c r="I89" s="188"/>
      <c r="J89" s="184"/>
      <c r="K89" s="184"/>
      <c r="L89" s="184"/>
      <c r="M89" s="184"/>
      <c r="N89" s="184">
        <v>420</v>
      </c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</row>
    <row r="90" spans="1:40" ht="15" x14ac:dyDescent="0.2">
      <c r="A90" s="210">
        <v>41388</v>
      </c>
      <c r="B90" s="209" t="s">
        <v>152</v>
      </c>
      <c r="C90" s="198"/>
      <c r="D90" s="181"/>
      <c r="E90" s="181"/>
      <c r="F90" s="181"/>
      <c r="G90" s="181"/>
      <c r="H90" s="187"/>
      <c r="I90" s="188"/>
      <c r="J90" s="184"/>
      <c r="K90" s="184"/>
      <c r="L90" s="184">
        <v>205</v>
      </c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</row>
    <row r="91" spans="1:40" ht="15" x14ac:dyDescent="0.2">
      <c r="A91" s="210">
        <v>41390</v>
      </c>
      <c r="B91" s="209" t="s">
        <v>152</v>
      </c>
      <c r="C91" s="198"/>
      <c r="D91" s="181"/>
      <c r="E91" s="181"/>
      <c r="F91" s="181"/>
      <c r="G91" s="181"/>
      <c r="H91" s="187"/>
      <c r="I91" s="188"/>
      <c r="J91" s="184"/>
      <c r="K91" s="184"/>
      <c r="L91" s="184">
        <v>105</v>
      </c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</row>
    <row r="92" spans="1:40" ht="15" x14ac:dyDescent="0.2">
      <c r="A92" s="210">
        <v>41393</v>
      </c>
      <c r="B92" s="209" t="s">
        <v>152</v>
      </c>
      <c r="C92" s="198"/>
      <c r="D92" s="181"/>
      <c r="E92" s="181"/>
      <c r="F92" s="181"/>
      <c r="G92" s="181"/>
      <c r="H92" s="187"/>
      <c r="I92" s="188"/>
      <c r="J92" s="184"/>
      <c r="K92" s="184"/>
      <c r="L92" s="184">
        <v>160</v>
      </c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</row>
    <row r="93" spans="1:40" ht="15" x14ac:dyDescent="0.2">
      <c r="A93" s="210">
        <v>41393</v>
      </c>
      <c r="B93" s="209" t="s">
        <v>152</v>
      </c>
      <c r="C93" s="198"/>
      <c r="D93" s="181"/>
      <c r="E93" s="181"/>
      <c r="F93" s="181"/>
      <c r="G93" s="181"/>
      <c r="H93" s="187"/>
      <c r="I93" s="188"/>
      <c r="J93" s="184"/>
      <c r="K93" s="184"/>
      <c r="L93" s="184">
        <v>205</v>
      </c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</row>
    <row r="94" spans="1:40" ht="15" x14ac:dyDescent="0.2">
      <c r="A94" s="210">
        <v>41393</v>
      </c>
      <c r="B94" s="209" t="s">
        <v>152</v>
      </c>
      <c r="C94" s="198"/>
      <c r="D94" s="181"/>
      <c r="E94" s="181"/>
      <c r="F94" s="181"/>
      <c r="G94" s="181"/>
      <c r="H94" s="187"/>
      <c r="I94" s="188"/>
      <c r="J94" s="184"/>
      <c r="K94" s="184"/>
      <c r="L94" s="184">
        <v>610</v>
      </c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</row>
    <row r="95" spans="1:40" ht="15" x14ac:dyDescent="0.2">
      <c r="A95" s="210">
        <v>41393</v>
      </c>
      <c r="B95" s="209" t="s">
        <v>143</v>
      </c>
      <c r="C95" s="198"/>
      <c r="D95" s="181"/>
      <c r="E95" s="181"/>
      <c r="F95" s="181"/>
      <c r="G95" s="181"/>
      <c r="H95" s="187"/>
      <c r="I95" s="188"/>
      <c r="J95" s="184"/>
      <c r="K95" s="184"/>
      <c r="L95" s="184"/>
      <c r="M95" s="184"/>
      <c r="N95" s="184"/>
      <c r="O95" s="184"/>
      <c r="P95" s="184">
        <v>12450</v>
      </c>
      <c r="Q95" s="184"/>
      <c r="R95" s="184"/>
      <c r="S95" s="184"/>
      <c r="T95" s="184"/>
      <c r="U95" s="184"/>
      <c r="V95" s="184"/>
      <c r="W95" s="184"/>
      <c r="X95" s="184"/>
      <c r="Y95" s="184"/>
    </row>
    <row r="96" spans="1:40" ht="15" x14ac:dyDescent="0.2">
      <c r="A96" s="210">
        <v>41394</v>
      </c>
      <c r="B96" s="209" t="s">
        <v>152</v>
      </c>
      <c r="C96" s="198"/>
      <c r="D96" s="181"/>
      <c r="E96" s="181"/>
      <c r="F96" s="181"/>
      <c r="G96" s="181"/>
      <c r="H96" s="187"/>
      <c r="I96" s="188"/>
      <c r="J96" s="184"/>
      <c r="K96" s="184"/>
      <c r="L96" s="184">
        <v>605</v>
      </c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</row>
    <row r="97" spans="1:25" ht="15" x14ac:dyDescent="0.2">
      <c r="A97" s="210">
        <v>41395</v>
      </c>
      <c r="B97" s="209" t="s">
        <v>173</v>
      </c>
      <c r="C97" s="198"/>
      <c r="D97" s="181"/>
      <c r="E97" s="181"/>
      <c r="F97" s="181"/>
      <c r="G97" s="181"/>
      <c r="H97" s="187"/>
      <c r="I97" s="188"/>
      <c r="J97" s="184"/>
      <c r="K97" s="184"/>
      <c r="L97" s="184">
        <v>100</v>
      </c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</row>
    <row r="98" spans="1:25" ht="15" x14ac:dyDescent="0.2">
      <c r="A98" s="210">
        <v>41400</v>
      </c>
      <c r="B98" s="209" t="s">
        <v>152</v>
      </c>
      <c r="C98" s="198"/>
      <c r="D98" s="181"/>
      <c r="E98" s="181"/>
      <c r="F98" s="181"/>
      <c r="G98" s="181"/>
      <c r="H98" s="187"/>
      <c r="I98" s="188"/>
      <c r="J98" s="184"/>
      <c r="K98" s="184"/>
      <c r="L98" s="184">
        <v>260</v>
      </c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</row>
    <row r="99" spans="1:25" ht="15" x14ac:dyDescent="0.2">
      <c r="A99" s="210">
        <v>41402</v>
      </c>
      <c r="B99" s="209" t="s">
        <v>152</v>
      </c>
      <c r="C99" s="198"/>
      <c r="D99" s="181"/>
      <c r="E99" s="181"/>
      <c r="F99" s="181"/>
      <c r="G99" s="181"/>
      <c r="H99" s="187"/>
      <c r="I99" s="188"/>
      <c r="J99" s="184"/>
      <c r="K99" s="184"/>
      <c r="L99" s="184">
        <v>160</v>
      </c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</row>
    <row r="100" spans="1:25" ht="15" x14ac:dyDescent="0.2">
      <c r="A100" s="210">
        <v>41408</v>
      </c>
      <c r="B100" s="209" t="s">
        <v>152</v>
      </c>
      <c r="C100" s="199"/>
      <c r="D100" s="181"/>
      <c r="E100" s="181"/>
      <c r="F100" s="181"/>
      <c r="G100" s="181"/>
      <c r="H100" s="185"/>
      <c r="I100" s="186"/>
      <c r="J100" s="184"/>
      <c r="K100" s="184"/>
      <c r="L100" s="184">
        <v>425</v>
      </c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</row>
    <row r="101" spans="1:25" ht="15" x14ac:dyDescent="0.2">
      <c r="A101" s="210">
        <v>41418</v>
      </c>
      <c r="B101" s="209" t="s">
        <v>172</v>
      </c>
      <c r="C101" s="199"/>
      <c r="D101" s="181"/>
      <c r="E101" s="181"/>
      <c r="F101" s="181"/>
      <c r="G101" s="181"/>
      <c r="H101" s="185"/>
      <c r="I101" s="186"/>
      <c r="J101" s="184"/>
      <c r="K101" s="184"/>
      <c r="L101" s="184"/>
      <c r="M101" s="184"/>
      <c r="N101" s="184">
        <v>1050</v>
      </c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</row>
    <row r="102" spans="1:25" ht="15" x14ac:dyDescent="0.2">
      <c r="A102" s="210">
        <v>41415</v>
      </c>
      <c r="B102" s="209" t="s">
        <v>152</v>
      </c>
      <c r="C102" s="199"/>
      <c r="D102" s="181"/>
      <c r="E102" s="181"/>
      <c r="F102" s="181"/>
      <c r="G102" s="181"/>
      <c r="H102" s="185"/>
      <c r="I102" s="186"/>
      <c r="J102" s="184"/>
      <c r="K102" s="184"/>
      <c r="L102" s="184">
        <v>420</v>
      </c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</row>
    <row r="103" spans="1:25" ht="15" x14ac:dyDescent="0.2">
      <c r="A103" s="210">
        <v>41418</v>
      </c>
      <c r="B103" s="209" t="s">
        <v>152</v>
      </c>
      <c r="C103" s="199"/>
      <c r="D103" s="181"/>
      <c r="E103" s="181"/>
      <c r="F103" s="181"/>
      <c r="G103" s="181"/>
      <c r="H103" s="185"/>
      <c r="I103" s="186"/>
      <c r="J103" s="184"/>
      <c r="K103" s="184"/>
      <c r="L103" s="184">
        <v>1680</v>
      </c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</row>
    <row r="104" spans="1:25" ht="15" x14ac:dyDescent="0.2">
      <c r="A104" s="210">
        <v>41423</v>
      </c>
      <c r="B104" s="209" t="s">
        <v>152</v>
      </c>
      <c r="C104" s="199"/>
      <c r="D104" s="181"/>
      <c r="E104" s="181"/>
      <c r="F104" s="181"/>
      <c r="G104" s="181"/>
      <c r="H104" s="185"/>
      <c r="I104" s="186"/>
      <c r="J104" s="184"/>
      <c r="K104" s="184"/>
      <c r="L104" s="184">
        <v>5</v>
      </c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</row>
    <row r="105" spans="1:25" ht="15" x14ac:dyDescent="0.2">
      <c r="A105" s="210">
        <v>41059</v>
      </c>
      <c r="B105" s="209" t="s">
        <v>152</v>
      </c>
      <c r="C105" s="199"/>
      <c r="D105" s="181"/>
      <c r="E105" s="181"/>
      <c r="F105" s="181"/>
      <c r="G105" s="181"/>
      <c r="H105" s="185"/>
      <c r="I105" s="186"/>
      <c r="J105" s="184"/>
      <c r="K105" s="184"/>
      <c r="L105" s="184">
        <v>210</v>
      </c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</row>
    <row r="106" spans="1:25" ht="15" x14ac:dyDescent="0.2">
      <c r="A106" s="210">
        <v>41425</v>
      </c>
      <c r="B106" s="209" t="s">
        <v>157</v>
      </c>
      <c r="C106" s="199"/>
      <c r="D106" s="181"/>
      <c r="E106" s="181"/>
      <c r="F106" s="181"/>
      <c r="G106" s="181"/>
      <c r="H106" s="185"/>
      <c r="I106" s="186"/>
      <c r="J106" s="184"/>
      <c r="K106" s="184"/>
      <c r="L106" s="184"/>
      <c r="M106" s="184"/>
      <c r="N106" s="184">
        <v>630</v>
      </c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</row>
    <row r="107" spans="1:25" ht="15" x14ac:dyDescent="0.2">
      <c r="A107" s="210">
        <v>41428</v>
      </c>
      <c r="B107" s="209" t="s">
        <v>171</v>
      </c>
      <c r="C107" s="199"/>
      <c r="D107" s="181"/>
      <c r="E107" s="181"/>
      <c r="F107" s="181"/>
      <c r="G107" s="181"/>
      <c r="H107" s="187"/>
      <c r="I107" s="188"/>
      <c r="J107" s="184"/>
      <c r="K107" s="184"/>
      <c r="L107" s="184">
        <v>370</v>
      </c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</row>
    <row r="108" spans="1:25" ht="15" x14ac:dyDescent="0.2">
      <c r="A108" s="210">
        <v>41426</v>
      </c>
      <c r="B108" s="209" t="s">
        <v>160</v>
      </c>
      <c r="C108" s="199"/>
      <c r="D108" s="181"/>
      <c r="E108" s="181"/>
      <c r="F108" s="181"/>
      <c r="G108" s="181"/>
      <c r="H108" s="187"/>
      <c r="I108" s="188"/>
      <c r="J108" s="184"/>
      <c r="K108" s="184"/>
      <c r="L108" s="184">
        <v>100</v>
      </c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</row>
    <row r="109" spans="1:25" ht="15" x14ac:dyDescent="0.2">
      <c r="A109" s="210">
        <v>41434</v>
      </c>
      <c r="B109" s="209" t="s">
        <v>170</v>
      </c>
      <c r="C109" s="199"/>
      <c r="D109" s="181"/>
      <c r="E109" s="181"/>
      <c r="F109" s="181"/>
      <c r="G109" s="181"/>
      <c r="H109" s="187"/>
      <c r="I109" s="188"/>
      <c r="J109" s="184"/>
      <c r="K109" s="184"/>
      <c r="L109" s="184"/>
      <c r="M109" s="184"/>
      <c r="N109" s="184">
        <v>1000</v>
      </c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</row>
    <row r="110" spans="1:25" ht="15" x14ac:dyDescent="0.2">
      <c r="A110" s="210">
        <v>41435</v>
      </c>
      <c r="B110" s="209" t="s">
        <v>152</v>
      </c>
      <c r="C110" s="199"/>
      <c r="D110" s="181"/>
      <c r="E110" s="181"/>
      <c r="F110" s="181"/>
      <c r="G110" s="181"/>
      <c r="H110" s="187"/>
      <c r="I110" s="188"/>
      <c r="J110" s="184"/>
      <c r="K110" s="184"/>
      <c r="L110" s="184">
        <v>205</v>
      </c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</row>
    <row r="111" spans="1:25" ht="15" x14ac:dyDescent="0.2">
      <c r="A111" s="210">
        <v>41436</v>
      </c>
      <c r="B111" s="209" t="s">
        <v>152</v>
      </c>
      <c r="C111" s="199"/>
      <c r="D111" s="181"/>
      <c r="E111" s="181"/>
      <c r="F111" s="181"/>
      <c r="G111" s="181"/>
      <c r="H111" s="187"/>
      <c r="I111" s="188"/>
      <c r="J111" s="184"/>
      <c r="K111" s="184"/>
      <c r="L111" s="184">
        <v>260</v>
      </c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</row>
    <row r="112" spans="1:25" ht="15" x14ac:dyDescent="0.2">
      <c r="A112" s="210">
        <v>41437</v>
      </c>
      <c r="B112" s="209" t="s">
        <v>152</v>
      </c>
      <c r="C112" s="199"/>
      <c r="D112" s="181"/>
      <c r="E112" s="181"/>
      <c r="F112" s="181"/>
      <c r="G112" s="181"/>
      <c r="H112" s="187"/>
      <c r="I112" s="188"/>
      <c r="J112" s="184"/>
      <c r="K112" s="184"/>
      <c r="L112" s="184">
        <v>105</v>
      </c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</row>
    <row r="113" spans="1:25" ht="15" x14ac:dyDescent="0.2">
      <c r="A113" s="210">
        <v>41438</v>
      </c>
      <c r="B113" s="209" t="s">
        <v>169</v>
      </c>
      <c r="C113" s="199"/>
      <c r="D113" s="181"/>
      <c r="E113" s="181"/>
      <c r="F113" s="181"/>
      <c r="G113" s="181"/>
      <c r="H113" s="187"/>
      <c r="I113" s="188"/>
      <c r="J113" s="184"/>
      <c r="K113" s="184"/>
      <c r="L113" s="184"/>
      <c r="M113" s="184"/>
      <c r="N113" s="184">
        <v>290</v>
      </c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</row>
    <row r="114" spans="1:25" ht="15" x14ac:dyDescent="0.2">
      <c r="A114" s="210">
        <v>41438</v>
      </c>
      <c r="B114" s="209" t="s">
        <v>152</v>
      </c>
      <c r="C114" s="199"/>
      <c r="D114" s="181"/>
      <c r="E114" s="181"/>
      <c r="F114" s="181"/>
      <c r="G114" s="181"/>
      <c r="H114" s="187"/>
      <c r="I114" s="188"/>
      <c r="J114" s="184"/>
      <c r="K114" s="184"/>
      <c r="L114" s="184">
        <v>365</v>
      </c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</row>
    <row r="115" spans="1:25" ht="15" x14ac:dyDescent="0.2">
      <c r="A115" s="210">
        <v>41438</v>
      </c>
      <c r="B115" s="209" t="s">
        <v>167</v>
      </c>
      <c r="C115" s="199">
        <v>20</v>
      </c>
      <c r="D115" s="181"/>
      <c r="E115" s="181"/>
      <c r="F115" s="181"/>
      <c r="G115" s="181"/>
      <c r="H115" s="187"/>
      <c r="I115" s="188"/>
      <c r="J115" s="184"/>
      <c r="K115" s="184"/>
      <c r="L115" s="184"/>
      <c r="M115" s="184"/>
      <c r="N115" s="184"/>
      <c r="O115" s="184"/>
      <c r="P115" s="184"/>
      <c r="Q115" s="184">
        <v>8100</v>
      </c>
      <c r="R115" s="184"/>
      <c r="S115" s="184"/>
      <c r="T115" s="184"/>
      <c r="U115" s="184"/>
      <c r="V115" s="184"/>
      <c r="W115" s="184"/>
      <c r="X115" s="184"/>
      <c r="Y115" s="184"/>
    </row>
    <row r="116" spans="1:25" ht="15" x14ac:dyDescent="0.2">
      <c r="A116" s="210">
        <v>41438</v>
      </c>
      <c r="B116" s="209" t="s">
        <v>150</v>
      </c>
      <c r="C116" s="199">
        <v>21</v>
      </c>
      <c r="D116" s="181"/>
      <c r="E116" s="181"/>
      <c r="F116" s="181"/>
      <c r="G116" s="181"/>
      <c r="H116" s="187"/>
      <c r="I116" s="188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>
        <v>2734.71</v>
      </c>
      <c r="V116" s="184"/>
      <c r="W116" s="184"/>
      <c r="X116" s="184"/>
      <c r="Y116" s="184"/>
    </row>
    <row r="117" spans="1:25" ht="15" x14ac:dyDescent="0.2">
      <c r="A117" s="210">
        <v>41438</v>
      </c>
      <c r="B117" s="209" t="s">
        <v>202</v>
      </c>
      <c r="C117" s="199">
        <v>22</v>
      </c>
      <c r="D117" s="181"/>
      <c r="E117" s="181"/>
      <c r="F117" s="181"/>
      <c r="G117" s="181"/>
      <c r="H117" s="187"/>
      <c r="I117" s="188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>
        <v>1998</v>
      </c>
      <c r="T117" s="184"/>
      <c r="U117" s="184"/>
      <c r="V117" s="184"/>
      <c r="W117" s="184"/>
      <c r="X117" s="184"/>
      <c r="Y117" s="184"/>
    </row>
    <row r="118" spans="1:25" ht="15" x14ac:dyDescent="0.2">
      <c r="A118" s="210">
        <v>41437</v>
      </c>
      <c r="B118" s="209" t="s">
        <v>168</v>
      </c>
      <c r="C118" s="199">
        <v>23</v>
      </c>
      <c r="D118" s="181"/>
      <c r="E118" s="181"/>
      <c r="F118" s="181"/>
      <c r="G118" s="181"/>
      <c r="H118" s="187"/>
      <c r="I118" s="188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>
        <v>1500</v>
      </c>
      <c r="X118" s="184"/>
      <c r="Y118" s="184"/>
    </row>
    <row r="119" spans="1:25" ht="15" x14ac:dyDescent="0.2">
      <c r="A119" s="210">
        <v>41438</v>
      </c>
      <c r="B119" s="209" t="s">
        <v>167</v>
      </c>
      <c r="C119" s="199">
        <v>24</v>
      </c>
      <c r="D119" s="181"/>
      <c r="E119" s="181"/>
      <c r="F119" s="181"/>
      <c r="G119" s="181"/>
      <c r="H119" s="187"/>
      <c r="I119" s="188"/>
      <c r="J119" s="184"/>
      <c r="K119" s="184"/>
      <c r="L119" s="184"/>
      <c r="M119" s="184"/>
      <c r="N119" s="184"/>
      <c r="O119" s="184"/>
      <c r="P119" s="184"/>
      <c r="Q119" s="184">
        <v>1440</v>
      </c>
      <c r="R119" s="184"/>
      <c r="S119" s="184"/>
      <c r="T119" s="184"/>
      <c r="U119" s="184"/>
      <c r="V119" s="184"/>
      <c r="W119" s="184"/>
      <c r="X119" s="184"/>
      <c r="Y119" s="184"/>
    </row>
    <row r="120" spans="1:25" ht="15" x14ac:dyDescent="0.2">
      <c r="A120" s="210">
        <v>41438</v>
      </c>
      <c r="B120" s="209" t="s">
        <v>150</v>
      </c>
      <c r="C120" s="199">
        <v>25</v>
      </c>
      <c r="D120" s="181"/>
      <c r="E120" s="181"/>
      <c r="F120" s="181"/>
      <c r="G120" s="181"/>
      <c r="H120" s="187"/>
      <c r="I120" s="188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>
        <v>344.96</v>
      </c>
      <c r="V120" s="184"/>
      <c r="W120" s="184"/>
      <c r="X120" s="184"/>
      <c r="Y120" s="184"/>
    </row>
    <row r="121" spans="1:25" ht="15" x14ac:dyDescent="0.2">
      <c r="A121" s="210">
        <v>41439</v>
      </c>
      <c r="B121" s="209" t="s">
        <v>152</v>
      </c>
      <c r="C121" s="199"/>
      <c r="D121" s="181"/>
      <c r="E121" s="181"/>
      <c r="F121" s="181"/>
      <c r="G121" s="181"/>
      <c r="H121" s="187"/>
      <c r="I121" s="188"/>
      <c r="J121" s="184"/>
      <c r="K121" s="184"/>
      <c r="L121" s="184">
        <v>160</v>
      </c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</row>
    <row r="122" spans="1:25" ht="15" x14ac:dyDescent="0.2">
      <c r="A122" s="210">
        <v>41442</v>
      </c>
      <c r="B122" s="209" t="s">
        <v>152</v>
      </c>
      <c r="C122" s="199"/>
      <c r="D122" s="181"/>
      <c r="E122" s="181"/>
      <c r="F122" s="181"/>
      <c r="G122" s="181"/>
      <c r="H122" s="187"/>
      <c r="I122" s="188"/>
      <c r="J122" s="184"/>
      <c r="K122" s="184"/>
      <c r="L122" s="184">
        <v>4045</v>
      </c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</row>
    <row r="123" spans="1:25" ht="15" x14ac:dyDescent="0.2">
      <c r="A123" s="210">
        <v>41443</v>
      </c>
      <c r="B123" s="209" t="s">
        <v>152</v>
      </c>
      <c r="C123" s="198"/>
      <c r="D123" s="181"/>
      <c r="E123" s="181"/>
      <c r="F123" s="181"/>
      <c r="G123" s="181"/>
      <c r="H123" s="187"/>
      <c r="I123" s="188"/>
      <c r="J123" s="184"/>
      <c r="K123" s="184"/>
      <c r="L123" s="184">
        <v>105</v>
      </c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</row>
    <row r="124" spans="1:25" ht="15" x14ac:dyDescent="0.2">
      <c r="A124" s="210">
        <v>41443</v>
      </c>
      <c r="B124" s="209" t="s">
        <v>152</v>
      </c>
      <c r="C124" s="198"/>
      <c r="D124" s="181"/>
      <c r="E124" s="181"/>
      <c r="F124" s="181"/>
      <c r="G124" s="181"/>
      <c r="H124" s="187"/>
      <c r="I124" s="188"/>
      <c r="J124" s="184"/>
      <c r="K124" s="184"/>
      <c r="L124" s="184">
        <v>105</v>
      </c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</row>
    <row r="125" spans="1:25" ht="15" x14ac:dyDescent="0.2">
      <c r="A125" s="210">
        <v>41445</v>
      </c>
      <c r="B125" s="209" t="s">
        <v>152</v>
      </c>
      <c r="C125" s="198"/>
      <c r="D125" s="181"/>
      <c r="E125" s="181"/>
      <c r="F125" s="181"/>
      <c r="G125" s="181"/>
      <c r="H125" s="187"/>
      <c r="I125" s="188"/>
      <c r="J125" s="184"/>
      <c r="K125" s="184"/>
      <c r="L125" s="184">
        <v>160</v>
      </c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</row>
    <row r="126" spans="1:25" ht="15" x14ac:dyDescent="0.2">
      <c r="A126" s="210">
        <v>41456</v>
      </c>
      <c r="B126" s="209" t="s">
        <v>160</v>
      </c>
      <c r="C126" s="198"/>
      <c r="D126" s="181"/>
      <c r="E126" s="181"/>
      <c r="F126" s="181"/>
      <c r="G126" s="181"/>
      <c r="H126" s="187"/>
      <c r="I126" s="188"/>
      <c r="J126" s="184"/>
      <c r="K126" s="184"/>
      <c r="L126" s="184">
        <v>100</v>
      </c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</row>
    <row r="127" spans="1:25" ht="15" x14ac:dyDescent="0.2">
      <c r="A127" s="210">
        <v>41456</v>
      </c>
      <c r="B127" s="209" t="s">
        <v>152</v>
      </c>
      <c r="C127" s="198"/>
      <c r="D127" s="181"/>
      <c r="E127" s="181"/>
      <c r="F127" s="181"/>
      <c r="G127" s="181"/>
      <c r="H127" s="187"/>
      <c r="I127" s="188"/>
      <c r="J127" s="184"/>
      <c r="K127" s="184"/>
      <c r="L127" s="184">
        <v>260</v>
      </c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</row>
    <row r="128" spans="1:25" ht="15" x14ac:dyDescent="0.2">
      <c r="A128" s="210">
        <v>41456</v>
      </c>
      <c r="B128" s="209" t="s">
        <v>166</v>
      </c>
      <c r="C128" s="198"/>
      <c r="D128" s="181"/>
      <c r="E128" s="181"/>
      <c r="F128" s="181"/>
      <c r="G128" s="181"/>
      <c r="H128" s="187"/>
      <c r="I128" s="188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>
        <v>1000</v>
      </c>
      <c r="Y128" s="184"/>
    </row>
    <row r="129" spans="1:25" ht="15" x14ac:dyDescent="0.2">
      <c r="A129" s="210">
        <v>41457</v>
      </c>
      <c r="B129" s="209" t="s">
        <v>152</v>
      </c>
      <c r="C129" s="198"/>
      <c r="D129" s="181"/>
      <c r="E129" s="181"/>
      <c r="F129" s="181"/>
      <c r="G129" s="181"/>
      <c r="H129" s="187"/>
      <c r="I129" s="188"/>
      <c r="J129" s="184"/>
      <c r="K129" s="184"/>
      <c r="L129" s="184">
        <v>160</v>
      </c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</row>
    <row r="130" spans="1:25" ht="15" x14ac:dyDescent="0.2">
      <c r="A130" s="210">
        <v>41463</v>
      </c>
      <c r="B130" s="209" t="s">
        <v>165</v>
      </c>
      <c r="C130" s="198">
        <v>26</v>
      </c>
      <c r="D130" s="181"/>
      <c r="E130" s="181"/>
      <c r="F130" s="181"/>
      <c r="G130" s="181"/>
      <c r="H130" s="187"/>
      <c r="I130" s="188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>
        <v>2790</v>
      </c>
      <c r="X130" s="184"/>
      <c r="Y130" s="184"/>
    </row>
    <row r="131" spans="1:25" ht="15" x14ac:dyDescent="0.2">
      <c r="A131" s="210">
        <v>41463</v>
      </c>
      <c r="B131" s="209" t="s">
        <v>202</v>
      </c>
      <c r="C131" s="198">
        <v>27</v>
      </c>
      <c r="D131" s="181"/>
      <c r="E131" s="181"/>
      <c r="F131" s="181"/>
      <c r="G131" s="181"/>
      <c r="H131" s="187"/>
      <c r="I131" s="188"/>
      <c r="J131" s="184"/>
      <c r="K131" s="184"/>
      <c r="L131" s="184"/>
      <c r="M131" s="184"/>
      <c r="N131" s="184"/>
      <c r="O131" s="184"/>
      <c r="P131" s="184"/>
      <c r="Q131" s="184"/>
      <c r="R131" s="184"/>
      <c r="S131" s="184">
        <v>638</v>
      </c>
      <c r="T131" s="184"/>
      <c r="U131" s="184"/>
      <c r="V131" s="184"/>
      <c r="W131" s="184"/>
      <c r="X131" s="184"/>
      <c r="Y131" s="184"/>
    </row>
    <row r="132" spans="1:25" ht="15" x14ac:dyDescent="0.2">
      <c r="A132" s="210">
        <v>41464</v>
      </c>
      <c r="B132" s="209" t="s">
        <v>152</v>
      </c>
      <c r="C132" s="198"/>
      <c r="D132" s="181"/>
      <c r="E132" s="181"/>
      <c r="F132" s="181"/>
      <c r="G132" s="181"/>
      <c r="H132" s="187"/>
      <c r="I132" s="188"/>
      <c r="J132" s="184"/>
      <c r="K132" s="184"/>
      <c r="L132" s="184">
        <v>160</v>
      </c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</row>
    <row r="133" spans="1:25" ht="15" x14ac:dyDescent="0.2">
      <c r="A133" s="210">
        <v>41464</v>
      </c>
      <c r="B133" s="209" t="s">
        <v>152</v>
      </c>
      <c r="C133" s="198"/>
      <c r="D133" s="181"/>
      <c r="E133" s="181"/>
      <c r="F133" s="181"/>
      <c r="G133" s="181"/>
      <c r="H133" s="187"/>
      <c r="I133" s="188"/>
      <c r="J133" s="184"/>
      <c r="K133" s="184"/>
      <c r="L133" s="184">
        <v>265</v>
      </c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</row>
    <row r="134" spans="1:25" ht="15" x14ac:dyDescent="0.2">
      <c r="A134" s="210">
        <v>41467</v>
      </c>
      <c r="B134" s="209" t="s">
        <v>152</v>
      </c>
      <c r="C134" s="198"/>
      <c r="D134" s="181"/>
      <c r="E134" s="181"/>
      <c r="F134" s="181"/>
      <c r="G134" s="181"/>
      <c r="H134" s="187"/>
      <c r="I134" s="188"/>
      <c r="J134" s="184"/>
      <c r="K134" s="184"/>
      <c r="L134" s="184">
        <v>105</v>
      </c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</row>
    <row r="135" spans="1:25" ht="15" x14ac:dyDescent="0.2">
      <c r="A135" s="210">
        <v>41470</v>
      </c>
      <c r="B135" s="209" t="s">
        <v>152</v>
      </c>
      <c r="C135" s="198"/>
      <c r="D135" s="181"/>
      <c r="E135" s="181"/>
      <c r="F135" s="181"/>
      <c r="G135" s="181"/>
      <c r="H135" s="187"/>
      <c r="I135" s="188"/>
      <c r="J135" s="184"/>
      <c r="K135" s="184"/>
      <c r="L135" s="184">
        <v>4565</v>
      </c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</row>
    <row r="136" spans="1:25" ht="15" x14ac:dyDescent="0.2">
      <c r="A136" s="210">
        <v>41472</v>
      </c>
      <c r="B136" s="209" t="s">
        <v>152</v>
      </c>
      <c r="C136" s="198"/>
      <c r="D136" s="181"/>
      <c r="E136" s="181"/>
      <c r="F136" s="181"/>
      <c r="G136" s="181"/>
      <c r="H136" s="187"/>
      <c r="I136" s="188"/>
      <c r="J136" s="184"/>
      <c r="K136" s="184"/>
      <c r="L136" s="184">
        <v>160</v>
      </c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</row>
    <row r="137" spans="1:25" ht="15" x14ac:dyDescent="0.2">
      <c r="A137" s="210">
        <v>41477</v>
      </c>
      <c r="B137" s="209" t="s">
        <v>164</v>
      </c>
      <c r="C137" s="199"/>
      <c r="D137" s="181"/>
      <c r="E137" s="181"/>
      <c r="F137" s="181"/>
      <c r="G137" s="181"/>
      <c r="H137" s="187"/>
      <c r="I137" s="188"/>
      <c r="J137" s="184"/>
      <c r="K137" s="184"/>
      <c r="L137" s="184">
        <v>105</v>
      </c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</row>
    <row r="138" spans="1:25" ht="15" x14ac:dyDescent="0.2">
      <c r="A138" s="210">
        <v>41478</v>
      </c>
      <c r="B138" s="209" t="s">
        <v>152</v>
      </c>
      <c r="C138" s="199"/>
      <c r="D138" s="181"/>
      <c r="E138" s="181"/>
      <c r="F138" s="181"/>
      <c r="G138" s="181"/>
      <c r="H138" s="187"/>
      <c r="I138" s="188"/>
      <c r="J138" s="184"/>
      <c r="K138" s="184"/>
      <c r="L138" s="184">
        <v>105</v>
      </c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</row>
    <row r="139" spans="1:25" ht="15" x14ac:dyDescent="0.2">
      <c r="A139" s="210">
        <v>41478</v>
      </c>
      <c r="B139" s="209" t="s">
        <v>163</v>
      </c>
      <c r="C139" s="199"/>
      <c r="D139" s="181"/>
      <c r="E139" s="181"/>
      <c r="F139" s="181"/>
      <c r="G139" s="181"/>
      <c r="H139" s="187"/>
      <c r="I139" s="188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>
        <v>6000</v>
      </c>
      <c r="Y139" s="184"/>
    </row>
    <row r="140" spans="1:25" ht="15" x14ac:dyDescent="0.2">
      <c r="A140" s="210">
        <v>41481</v>
      </c>
      <c r="B140" s="209" t="s">
        <v>152</v>
      </c>
      <c r="C140" s="199"/>
      <c r="D140" s="181"/>
      <c r="E140" s="181"/>
      <c r="F140" s="181"/>
      <c r="G140" s="181"/>
      <c r="H140" s="187"/>
      <c r="I140" s="188"/>
      <c r="J140" s="184"/>
      <c r="K140" s="184"/>
      <c r="L140" s="184">
        <v>315</v>
      </c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</row>
    <row r="141" spans="1:25" ht="15" x14ac:dyDescent="0.2">
      <c r="A141" s="210">
        <v>41487</v>
      </c>
      <c r="B141" s="209" t="s">
        <v>162</v>
      </c>
      <c r="C141" s="199"/>
      <c r="D141" s="181"/>
      <c r="E141" s="181"/>
      <c r="F141" s="181"/>
      <c r="G141" s="181"/>
      <c r="H141" s="187"/>
      <c r="I141" s="188"/>
      <c r="J141" s="184"/>
      <c r="K141" s="184"/>
      <c r="L141" s="184">
        <v>105</v>
      </c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</row>
    <row r="142" spans="1:25" ht="15" x14ac:dyDescent="0.2">
      <c r="A142" s="210">
        <v>41487</v>
      </c>
      <c r="B142" s="209" t="s">
        <v>161</v>
      </c>
      <c r="C142" s="199"/>
      <c r="D142" s="181"/>
      <c r="E142" s="181"/>
      <c r="F142" s="181"/>
      <c r="G142" s="181"/>
      <c r="H142" s="187"/>
      <c r="I142" s="188"/>
      <c r="J142" s="184"/>
      <c r="K142" s="184"/>
      <c r="L142" s="184">
        <v>210</v>
      </c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</row>
    <row r="143" spans="1:25" ht="15" x14ac:dyDescent="0.2">
      <c r="A143" s="210">
        <v>41487</v>
      </c>
      <c r="B143" s="209" t="s">
        <v>160</v>
      </c>
      <c r="C143" s="198"/>
      <c r="D143" s="181"/>
      <c r="E143" s="181"/>
      <c r="F143" s="181"/>
      <c r="G143" s="181"/>
      <c r="H143" s="187"/>
      <c r="I143" s="188"/>
      <c r="J143" s="184"/>
      <c r="K143" s="184"/>
      <c r="L143" s="184">
        <v>100</v>
      </c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</row>
    <row r="144" spans="1:25" ht="15" x14ac:dyDescent="0.2">
      <c r="A144" s="210">
        <v>41494</v>
      </c>
      <c r="B144" s="209" t="s">
        <v>152</v>
      </c>
      <c r="C144" s="198"/>
      <c r="D144" s="181"/>
      <c r="E144" s="181"/>
      <c r="F144" s="181"/>
      <c r="G144" s="181"/>
      <c r="H144" s="187"/>
      <c r="I144" s="188"/>
      <c r="J144" s="184"/>
      <c r="K144" s="184"/>
      <c r="L144" s="184">
        <v>520</v>
      </c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</row>
    <row r="145" spans="1:25" ht="15" x14ac:dyDescent="0.2">
      <c r="A145" s="210">
        <v>41498</v>
      </c>
      <c r="B145" s="209" t="s">
        <v>152</v>
      </c>
      <c r="C145" s="198"/>
      <c r="D145" s="181"/>
      <c r="E145" s="181"/>
      <c r="F145" s="181"/>
      <c r="G145" s="181"/>
      <c r="H145" s="187"/>
      <c r="I145" s="188"/>
      <c r="J145" s="184"/>
      <c r="K145" s="184"/>
      <c r="L145" s="184">
        <v>210</v>
      </c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W145" s="184"/>
      <c r="X145" s="184"/>
      <c r="Y145" s="184"/>
    </row>
    <row r="146" spans="1:25" ht="15" x14ac:dyDescent="0.2">
      <c r="A146" s="210">
        <v>41499</v>
      </c>
      <c r="B146" s="209" t="s">
        <v>152</v>
      </c>
      <c r="C146" s="198"/>
      <c r="D146" s="181"/>
      <c r="E146" s="181"/>
      <c r="F146" s="181"/>
      <c r="G146" s="181"/>
      <c r="H146" s="187"/>
      <c r="I146" s="188"/>
      <c r="J146" s="184"/>
      <c r="K146" s="184"/>
      <c r="L146" s="184">
        <v>105</v>
      </c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</row>
    <row r="147" spans="1:25" ht="15" x14ac:dyDescent="0.2">
      <c r="A147" s="210">
        <v>41501</v>
      </c>
      <c r="B147" s="209" t="s">
        <v>152</v>
      </c>
      <c r="C147" s="198"/>
      <c r="D147" s="181"/>
      <c r="E147" s="181"/>
      <c r="F147" s="181"/>
      <c r="G147" s="181"/>
      <c r="H147" s="187"/>
      <c r="I147" s="188"/>
      <c r="J147" s="184"/>
      <c r="K147" s="184"/>
      <c r="L147" s="184">
        <v>3950</v>
      </c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</row>
    <row r="148" spans="1:25" ht="15" x14ac:dyDescent="0.2">
      <c r="A148" s="210">
        <v>41505</v>
      </c>
      <c r="B148" s="209" t="s">
        <v>159</v>
      </c>
      <c r="C148" s="198"/>
      <c r="D148" s="181"/>
      <c r="E148" s="181"/>
      <c r="F148" s="181"/>
      <c r="G148" s="181"/>
      <c r="H148" s="187"/>
      <c r="I148" s="188"/>
      <c r="J148" s="184"/>
      <c r="K148" s="184"/>
      <c r="L148" s="184">
        <v>105</v>
      </c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</row>
    <row r="149" spans="1:25" ht="15" x14ac:dyDescent="0.2">
      <c r="A149" s="210">
        <v>41505</v>
      </c>
      <c r="B149" s="211" t="s">
        <v>152</v>
      </c>
      <c r="C149" s="198"/>
      <c r="D149" s="181"/>
      <c r="E149" s="181"/>
      <c r="F149" s="181"/>
      <c r="G149" s="181"/>
      <c r="H149" s="187"/>
      <c r="I149" s="188"/>
      <c r="J149" s="184"/>
      <c r="K149" s="184"/>
      <c r="L149" s="184">
        <v>580</v>
      </c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</row>
    <row r="150" spans="1:25" ht="15" x14ac:dyDescent="0.2">
      <c r="A150" s="210">
        <v>41506</v>
      </c>
      <c r="B150" s="211" t="s">
        <v>152</v>
      </c>
      <c r="C150" s="198"/>
      <c r="D150" s="181"/>
      <c r="E150" s="181"/>
      <c r="F150" s="181"/>
      <c r="G150" s="181"/>
      <c r="H150" s="187"/>
      <c r="I150" s="188"/>
      <c r="J150" s="184"/>
      <c r="K150" s="184"/>
      <c r="L150" s="184">
        <v>265</v>
      </c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</row>
    <row r="151" spans="1:25" ht="15" x14ac:dyDescent="0.2">
      <c r="A151" s="210">
        <v>41507</v>
      </c>
      <c r="B151" s="211" t="s">
        <v>152</v>
      </c>
      <c r="C151" s="198"/>
      <c r="D151" s="181"/>
      <c r="E151" s="181"/>
      <c r="F151" s="181"/>
      <c r="G151" s="181"/>
      <c r="H151" s="187"/>
      <c r="I151" s="188"/>
      <c r="J151" s="184"/>
      <c r="K151" s="184"/>
      <c r="L151" s="184">
        <v>105</v>
      </c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</row>
    <row r="152" spans="1:25" ht="15" x14ac:dyDescent="0.2">
      <c r="A152" s="210">
        <v>41518</v>
      </c>
      <c r="B152" s="211" t="s">
        <v>161</v>
      </c>
      <c r="C152" s="198"/>
      <c r="D152" s="181"/>
      <c r="E152" s="181"/>
      <c r="F152" s="181"/>
      <c r="G152" s="181"/>
      <c r="H152" s="187"/>
      <c r="I152" s="188"/>
      <c r="J152" s="184"/>
      <c r="K152" s="184"/>
      <c r="L152" s="184">
        <v>210</v>
      </c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</row>
    <row r="153" spans="1:25" ht="15" x14ac:dyDescent="0.2">
      <c r="A153" s="210" t="s">
        <v>229</v>
      </c>
      <c r="B153" s="211" t="s">
        <v>160</v>
      </c>
      <c r="C153" s="198"/>
      <c r="D153" s="181"/>
      <c r="E153" s="181"/>
      <c r="F153" s="181"/>
      <c r="G153" s="181"/>
      <c r="H153" s="187"/>
      <c r="I153" s="188"/>
      <c r="J153" s="184"/>
      <c r="K153" s="184"/>
      <c r="L153" s="184">
        <v>100</v>
      </c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</row>
    <row r="154" spans="1:25" ht="15" x14ac:dyDescent="0.2">
      <c r="A154" s="210">
        <v>41519</v>
      </c>
      <c r="B154" s="211" t="s">
        <v>152</v>
      </c>
      <c r="C154" s="198"/>
      <c r="D154" s="181"/>
      <c r="E154" s="181"/>
      <c r="F154" s="181"/>
      <c r="G154" s="181"/>
      <c r="H154" s="187"/>
      <c r="I154" s="188"/>
      <c r="J154" s="184"/>
      <c r="K154" s="184"/>
      <c r="L154" s="184">
        <v>1465</v>
      </c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</row>
    <row r="155" spans="1:25" ht="15" x14ac:dyDescent="0.2">
      <c r="A155" s="210">
        <v>41521</v>
      </c>
      <c r="B155" s="211" t="s">
        <v>152</v>
      </c>
      <c r="C155" s="198"/>
      <c r="D155" s="181"/>
      <c r="E155" s="181"/>
      <c r="F155" s="181"/>
      <c r="G155" s="181"/>
      <c r="H155" s="187"/>
      <c r="I155" s="188"/>
      <c r="J155" s="184"/>
      <c r="K155" s="184"/>
      <c r="L155" s="184">
        <v>425</v>
      </c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</row>
    <row r="156" spans="1:25" ht="15" x14ac:dyDescent="0.2">
      <c r="A156" s="210">
        <v>41522</v>
      </c>
      <c r="B156" s="211" t="s">
        <v>159</v>
      </c>
      <c r="C156" s="198"/>
      <c r="D156" s="181"/>
      <c r="E156" s="181"/>
      <c r="F156" s="181"/>
      <c r="G156" s="181"/>
      <c r="H156" s="187"/>
      <c r="I156" s="188"/>
      <c r="J156" s="184"/>
      <c r="K156" s="184"/>
      <c r="L156" s="184">
        <v>105</v>
      </c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</row>
    <row r="157" spans="1:25" ht="15" x14ac:dyDescent="0.2">
      <c r="A157" s="210">
        <v>41523</v>
      </c>
      <c r="B157" s="211" t="s">
        <v>202</v>
      </c>
      <c r="C157" s="198">
        <v>28</v>
      </c>
      <c r="D157" s="181"/>
      <c r="E157" s="181"/>
      <c r="F157" s="181"/>
      <c r="G157" s="181"/>
      <c r="H157" s="187"/>
      <c r="I157" s="188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>
        <v>800</v>
      </c>
      <c r="T157" s="184"/>
      <c r="U157" s="184"/>
      <c r="V157" s="184"/>
      <c r="W157" s="184"/>
      <c r="X157" s="184"/>
      <c r="Y157" s="184"/>
    </row>
    <row r="158" spans="1:25" ht="15" x14ac:dyDescent="0.2">
      <c r="A158" s="210">
        <v>41529</v>
      </c>
      <c r="B158" s="211" t="s">
        <v>152</v>
      </c>
      <c r="C158" s="198"/>
      <c r="D158" s="181"/>
      <c r="E158" s="181"/>
      <c r="F158" s="181"/>
      <c r="G158" s="181"/>
      <c r="H158" s="187"/>
      <c r="I158" s="188"/>
      <c r="J158" s="184"/>
      <c r="K158" s="184"/>
      <c r="L158" s="184">
        <v>710</v>
      </c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</row>
    <row r="159" spans="1:25" ht="15" x14ac:dyDescent="0.2">
      <c r="A159" s="210">
        <v>41530</v>
      </c>
      <c r="B159" s="211" t="s">
        <v>152</v>
      </c>
      <c r="C159" s="198"/>
      <c r="D159" s="181"/>
      <c r="E159" s="181"/>
      <c r="F159" s="181"/>
      <c r="G159" s="181"/>
      <c r="H159" s="187"/>
      <c r="I159" s="188"/>
      <c r="J159" s="184"/>
      <c r="K159" s="184"/>
      <c r="L159" s="184">
        <v>265</v>
      </c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</row>
    <row r="160" spans="1:25" ht="15" x14ac:dyDescent="0.2">
      <c r="A160" s="210">
        <v>41533</v>
      </c>
      <c r="B160" s="211" t="s">
        <v>152</v>
      </c>
      <c r="C160" s="198"/>
      <c r="D160" s="181"/>
      <c r="E160" s="181"/>
      <c r="F160" s="181"/>
      <c r="G160" s="181"/>
      <c r="H160" s="187"/>
      <c r="I160" s="188"/>
      <c r="J160" s="184"/>
      <c r="K160" s="184"/>
      <c r="L160" s="184">
        <v>4150</v>
      </c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</row>
    <row r="161" spans="1:26" ht="15" x14ac:dyDescent="0.2">
      <c r="A161" s="210">
        <v>41535</v>
      </c>
      <c r="B161" s="211" t="s">
        <v>152</v>
      </c>
      <c r="C161" s="198"/>
      <c r="D161" s="181"/>
      <c r="E161" s="181"/>
      <c r="F161" s="181"/>
      <c r="G161" s="181"/>
      <c r="H161" s="187"/>
      <c r="I161" s="188"/>
      <c r="J161" s="184"/>
      <c r="K161" s="184"/>
      <c r="L161" s="184">
        <v>205</v>
      </c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</row>
    <row r="162" spans="1:26" ht="15" x14ac:dyDescent="0.2">
      <c r="A162" s="210">
        <v>41537</v>
      </c>
      <c r="B162" s="211" t="s">
        <v>152</v>
      </c>
      <c r="C162" s="198"/>
      <c r="D162" s="181"/>
      <c r="E162" s="181"/>
      <c r="F162" s="181"/>
      <c r="G162" s="181"/>
      <c r="H162" s="187"/>
      <c r="I162" s="188"/>
      <c r="J162" s="184"/>
      <c r="K162" s="184"/>
      <c r="L162" s="184">
        <v>840</v>
      </c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</row>
    <row r="163" spans="1:26" ht="15" x14ac:dyDescent="0.2">
      <c r="A163" s="210">
        <v>41540</v>
      </c>
      <c r="B163" s="211" t="s">
        <v>152</v>
      </c>
      <c r="C163" s="198"/>
      <c r="D163" s="181"/>
      <c r="E163" s="181"/>
      <c r="F163" s="181"/>
      <c r="G163" s="181"/>
      <c r="H163" s="187"/>
      <c r="I163" s="188"/>
      <c r="J163" s="184"/>
      <c r="K163" s="184"/>
      <c r="L163" s="184">
        <v>210</v>
      </c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  <c r="Y163" s="184"/>
    </row>
    <row r="164" spans="1:26" ht="15" x14ac:dyDescent="0.2">
      <c r="A164" s="210">
        <v>41541</v>
      </c>
      <c r="B164" s="211" t="s">
        <v>157</v>
      </c>
      <c r="C164" s="198"/>
      <c r="D164" s="181"/>
      <c r="E164" s="181"/>
      <c r="F164" s="181"/>
      <c r="G164" s="181"/>
      <c r="H164" s="187"/>
      <c r="I164" s="188"/>
      <c r="J164" s="184"/>
      <c r="K164" s="184"/>
      <c r="L164" s="184"/>
      <c r="M164" s="184"/>
      <c r="N164" s="184">
        <v>1050</v>
      </c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</row>
    <row r="165" spans="1:26" ht="15" x14ac:dyDescent="0.2">
      <c r="A165" s="210">
        <v>41541</v>
      </c>
      <c r="B165" s="211" t="s">
        <v>152</v>
      </c>
      <c r="C165" s="198"/>
      <c r="D165" s="181"/>
      <c r="E165" s="181"/>
      <c r="F165" s="181"/>
      <c r="G165" s="181"/>
      <c r="H165" s="187"/>
      <c r="I165" s="188"/>
      <c r="J165" s="184"/>
      <c r="K165" s="184"/>
      <c r="L165" s="184">
        <v>105</v>
      </c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</row>
    <row r="166" spans="1:26" ht="15" x14ac:dyDescent="0.2">
      <c r="A166" s="210">
        <v>41547</v>
      </c>
      <c r="B166" s="211" t="s">
        <v>152</v>
      </c>
      <c r="C166" s="198"/>
      <c r="D166" s="181"/>
      <c r="E166" s="181"/>
      <c r="F166" s="181"/>
      <c r="G166" s="181"/>
      <c r="H166" s="187"/>
      <c r="I166" s="188"/>
      <c r="J166" s="184"/>
      <c r="K166" s="184"/>
      <c r="L166" s="184">
        <v>160</v>
      </c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</row>
    <row r="167" spans="1:26" ht="15" x14ac:dyDescent="0.2">
      <c r="A167" s="210">
        <v>41547</v>
      </c>
      <c r="B167" s="211" t="s">
        <v>152</v>
      </c>
      <c r="C167" s="198"/>
      <c r="D167" s="181"/>
      <c r="E167" s="181"/>
      <c r="F167" s="181"/>
      <c r="G167" s="181"/>
      <c r="H167" s="187"/>
      <c r="I167" s="188"/>
      <c r="J167" s="184"/>
      <c r="K167" s="184"/>
      <c r="L167" s="184">
        <v>320</v>
      </c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4"/>
    </row>
    <row r="168" spans="1:26" ht="15" x14ac:dyDescent="0.2">
      <c r="A168" s="210">
        <v>41547</v>
      </c>
      <c r="B168" s="211" t="s">
        <v>145</v>
      </c>
      <c r="C168" s="198">
        <v>29</v>
      </c>
      <c r="D168" s="181"/>
      <c r="E168" s="181"/>
      <c r="F168" s="181"/>
      <c r="G168" s="181"/>
      <c r="H168" s="187"/>
      <c r="I168" s="188"/>
      <c r="J168" s="184"/>
      <c r="K168" s="184"/>
      <c r="L168" s="184"/>
      <c r="M168" s="184"/>
      <c r="N168" s="184"/>
      <c r="O168" s="184">
        <v>10031</v>
      </c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</row>
    <row r="169" spans="1:26" ht="15" x14ac:dyDescent="0.2">
      <c r="A169" s="210">
        <v>41547</v>
      </c>
      <c r="B169" s="211" t="s">
        <v>145</v>
      </c>
      <c r="C169" s="198">
        <v>30</v>
      </c>
      <c r="D169" s="181"/>
      <c r="E169" s="181"/>
      <c r="F169" s="181"/>
      <c r="G169" s="181"/>
      <c r="H169" s="194"/>
      <c r="I169" s="193"/>
      <c r="J169" s="184"/>
      <c r="K169" s="184"/>
      <c r="L169" s="184"/>
      <c r="M169" s="184"/>
      <c r="N169" s="184"/>
      <c r="O169" s="184">
        <v>3968</v>
      </c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</row>
    <row r="170" spans="1:26" ht="15" x14ac:dyDescent="0.2">
      <c r="A170" s="210">
        <v>41548</v>
      </c>
      <c r="B170" s="211" t="s">
        <v>161</v>
      </c>
      <c r="C170" s="198"/>
      <c r="D170" s="181"/>
      <c r="E170" s="181"/>
      <c r="F170" s="181"/>
      <c r="G170" s="181"/>
      <c r="H170" s="194"/>
      <c r="I170" s="193"/>
      <c r="J170" s="184"/>
      <c r="K170" s="184"/>
      <c r="L170" s="184">
        <v>210</v>
      </c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</row>
    <row r="171" spans="1:26" ht="15" x14ac:dyDescent="0.2">
      <c r="A171" s="210">
        <v>41548</v>
      </c>
      <c r="B171" s="211" t="s">
        <v>160</v>
      </c>
      <c r="C171" s="198"/>
      <c r="D171" s="181"/>
      <c r="E171" s="181"/>
      <c r="F171" s="181"/>
      <c r="G171" s="181"/>
      <c r="H171" s="194"/>
      <c r="I171" s="193"/>
      <c r="J171" s="184"/>
      <c r="K171" s="184"/>
      <c r="L171" s="184">
        <v>100</v>
      </c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</row>
    <row r="172" spans="1:26" ht="15" x14ac:dyDescent="0.2">
      <c r="A172" s="210">
        <v>41548</v>
      </c>
      <c r="B172" s="211" t="s">
        <v>152</v>
      </c>
      <c r="C172" s="198"/>
      <c r="D172" s="181"/>
      <c r="E172" s="181"/>
      <c r="F172" s="181"/>
      <c r="G172" s="181"/>
      <c r="H172" s="194"/>
      <c r="I172" s="193"/>
      <c r="J172" s="184"/>
      <c r="K172" s="184"/>
      <c r="L172" s="184">
        <v>320</v>
      </c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</row>
    <row r="173" spans="1:26" ht="15" x14ac:dyDescent="0.2">
      <c r="A173" s="210">
        <v>41549</v>
      </c>
      <c r="B173" s="212" t="s">
        <v>145</v>
      </c>
      <c r="C173" s="198">
        <v>31</v>
      </c>
      <c r="D173" s="181"/>
      <c r="E173" s="181"/>
      <c r="F173" s="181"/>
      <c r="G173" s="181"/>
      <c r="H173" s="191"/>
      <c r="I173" s="192"/>
      <c r="J173" s="184"/>
      <c r="K173" s="184"/>
      <c r="L173" s="184"/>
      <c r="M173" s="184"/>
      <c r="N173" s="184"/>
      <c r="O173" s="184">
        <v>11435</v>
      </c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  <c r="Z173" s="178"/>
    </row>
    <row r="174" spans="1:26" ht="15" x14ac:dyDescent="0.2">
      <c r="A174" s="210">
        <v>41549</v>
      </c>
      <c r="B174" s="212" t="s">
        <v>193</v>
      </c>
      <c r="C174" s="200"/>
      <c r="D174" s="181"/>
      <c r="E174" s="181"/>
      <c r="F174" s="181"/>
      <c r="G174" s="181"/>
      <c r="H174" s="193"/>
      <c r="I174" s="194"/>
      <c r="J174" s="184"/>
      <c r="K174" s="184"/>
      <c r="L174" s="184">
        <v>105</v>
      </c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  <c r="Z174" s="173"/>
    </row>
    <row r="175" spans="1:26" ht="15" x14ac:dyDescent="0.2">
      <c r="A175" s="210">
        <v>41549</v>
      </c>
      <c r="B175" s="211" t="s">
        <v>152</v>
      </c>
      <c r="C175" s="198"/>
      <c r="D175" s="181"/>
      <c r="E175" s="181"/>
      <c r="F175" s="181"/>
      <c r="G175" s="181"/>
      <c r="H175" s="194"/>
      <c r="I175" s="193"/>
      <c r="J175" s="184"/>
      <c r="K175" s="184"/>
      <c r="L175" s="184">
        <v>205</v>
      </c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</row>
    <row r="176" spans="1:26" ht="15" x14ac:dyDescent="0.2">
      <c r="A176" s="210">
        <v>41549</v>
      </c>
      <c r="B176" s="211" t="s">
        <v>152</v>
      </c>
      <c r="C176" s="198"/>
      <c r="D176" s="181"/>
      <c r="E176" s="181"/>
      <c r="F176" s="181"/>
      <c r="G176" s="181"/>
      <c r="H176" s="194"/>
      <c r="I176" s="193"/>
      <c r="J176" s="184"/>
      <c r="K176" s="184"/>
      <c r="L176" s="184">
        <v>265</v>
      </c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4"/>
    </row>
    <row r="177" spans="1:25" ht="15" x14ac:dyDescent="0.2">
      <c r="A177" s="210">
        <v>41554</v>
      </c>
      <c r="B177" s="211" t="s">
        <v>152</v>
      </c>
      <c r="C177" s="198"/>
      <c r="D177" s="181"/>
      <c r="E177" s="181"/>
      <c r="F177" s="181"/>
      <c r="G177" s="181"/>
      <c r="H177" s="193"/>
      <c r="I177" s="193"/>
      <c r="J177" s="184"/>
      <c r="K177" s="184"/>
      <c r="L177" s="184">
        <v>210</v>
      </c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4"/>
    </row>
    <row r="178" spans="1:25" ht="15" x14ac:dyDescent="0.2">
      <c r="A178" s="210">
        <v>41557</v>
      </c>
      <c r="B178" s="212" t="s">
        <v>194</v>
      </c>
      <c r="C178" s="200"/>
      <c r="D178" s="181"/>
      <c r="E178" s="181"/>
      <c r="F178" s="181"/>
      <c r="G178" s="181"/>
      <c r="H178" s="193"/>
      <c r="I178" s="193"/>
      <c r="J178" s="184"/>
      <c r="K178" s="184"/>
      <c r="L178" s="184"/>
      <c r="M178" s="184"/>
      <c r="N178" s="184">
        <v>670</v>
      </c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  <c r="Y178" s="184"/>
    </row>
    <row r="179" spans="1:25" ht="15" x14ac:dyDescent="0.2">
      <c r="A179" s="210">
        <v>41557</v>
      </c>
      <c r="B179" s="212" t="s">
        <v>195</v>
      </c>
      <c r="C179" s="200"/>
      <c r="D179" s="181"/>
      <c r="E179" s="181"/>
      <c r="F179" s="181"/>
      <c r="G179" s="181"/>
      <c r="H179" s="193"/>
      <c r="I179" s="193"/>
      <c r="J179" s="184"/>
      <c r="K179" s="184"/>
      <c r="L179" s="184"/>
      <c r="M179" s="184"/>
      <c r="N179" s="184">
        <v>850</v>
      </c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</row>
    <row r="180" spans="1:25" ht="15" x14ac:dyDescent="0.2">
      <c r="A180" s="210">
        <v>41558</v>
      </c>
      <c r="B180" s="212" t="s">
        <v>152</v>
      </c>
      <c r="C180" s="200"/>
      <c r="D180" s="181"/>
      <c r="E180" s="181"/>
      <c r="F180" s="181"/>
      <c r="G180" s="181"/>
      <c r="H180" s="193"/>
      <c r="I180" s="193"/>
      <c r="J180" s="184"/>
      <c r="K180" s="184"/>
      <c r="L180" s="184">
        <v>105</v>
      </c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</row>
    <row r="181" spans="1:25" ht="15" x14ac:dyDescent="0.2">
      <c r="A181" s="210">
        <v>41558</v>
      </c>
      <c r="B181" s="212" t="s">
        <v>196</v>
      </c>
      <c r="C181" s="200"/>
      <c r="D181" s="181"/>
      <c r="E181" s="181"/>
      <c r="F181" s="181"/>
      <c r="G181" s="181"/>
      <c r="H181" s="191"/>
      <c r="I181" s="193"/>
      <c r="J181" s="184"/>
      <c r="K181" s="184"/>
      <c r="L181" s="184"/>
      <c r="M181" s="184"/>
      <c r="N181" s="184">
        <v>850</v>
      </c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</row>
    <row r="182" spans="1:25" ht="15" x14ac:dyDescent="0.2">
      <c r="A182" s="210">
        <v>41561</v>
      </c>
      <c r="B182" s="211" t="s">
        <v>197</v>
      </c>
      <c r="C182" s="198"/>
      <c r="D182" s="181"/>
      <c r="E182" s="181"/>
      <c r="F182" s="181"/>
      <c r="G182" s="181"/>
      <c r="H182" s="193"/>
      <c r="I182" s="193"/>
      <c r="J182" s="184"/>
      <c r="K182" s="184"/>
      <c r="L182" s="184"/>
      <c r="M182" s="184"/>
      <c r="N182" s="184">
        <v>2475</v>
      </c>
      <c r="O182" s="184"/>
      <c r="P182" s="184"/>
      <c r="Q182" s="184"/>
      <c r="R182" s="184"/>
      <c r="S182" s="184"/>
      <c r="T182" s="184"/>
      <c r="U182" s="184"/>
      <c r="V182" s="184"/>
      <c r="W182" s="184"/>
      <c r="X182" s="184"/>
      <c r="Y182" s="184"/>
    </row>
    <row r="183" spans="1:25" ht="15" x14ac:dyDescent="0.2">
      <c r="A183" s="210">
        <v>41561</v>
      </c>
      <c r="B183" s="211" t="s">
        <v>152</v>
      </c>
      <c r="C183" s="198"/>
      <c r="D183" s="181"/>
      <c r="E183" s="181"/>
      <c r="F183" s="181"/>
      <c r="G183" s="181"/>
      <c r="H183" s="193"/>
      <c r="I183" s="193"/>
      <c r="J183" s="184"/>
      <c r="K183" s="184"/>
      <c r="L183" s="184">
        <v>625</v>
      </c>
      <c r="M183" s="184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</row>
    <row r="184" spans="1:25" ht="15" x14ac:dyDescent="0.2">
      <c r="A184" s="210">
        <v>41562</v>
      </c>
      <c r="B184" s="211" t="s">
        <v>152</v>
      </c>
      <c r="C184" s="198"/>
      <c r="D184" s="181"/>
      <c r="E184" s="181"/>
      <c r="F184" s="181"/>
      <c r="G184" s="181"/>
      <c r="H184" s="193"/>
      <c r="I184" s="193"/>
      <c r="J184" s="184"/>
      <c r="K184" s="184"/>
      <c r="L184" s="184">
        <v>3420</v>
      </c>
      <c r="M184" s="184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</row>
    <row r="185" spans="1:25" ht="15" x14ac:dyDescent="0.2">
      <c r="A185" s="210">
        <v>41563</v>
      </c>
      <c r="B185" s="211" t="s">
        <v>152</v>
      </c>
      <c r="C185" s="198"/>
      <c r="D185" s="181"/>
      <c r="E185" s="181"/>
      <c r="F185" s="181"/>
      <c r="G185" s="181"/>
      <c r="H185" s="193"/>
      <c r="I185" s="193"/>
      <c r="J185" s="184"/>
      <c r="K185" s="184"/>
      <c r="L185" s="184">
        <v>105</v>
      </c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</row>
    <row r="186" spans="1:25" ht="15" x14ac:dyDescent="0.2">
      <c r="A186" s="210">
        <v>41565</v>
      </c>
      <c r="B186" s="211" t="s">
        <v>178</v>
      </c>
      <c r="C186" s="198">
        <v>32</v>
      </c>
      <c r="D186" s="181"/>
      <c r="E186" s="181"/>
      <c r="F186" s="181"/>
      <c r="G186" s="181"/>
      <c r="H186" s="193"/>
      <c r="I186" s="193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>
        <v>1284</v>
      </c>
      <c r="V186" s="184"/>
      <c r="W186" s="184"/>
      <c r="X186" s="184"/>
      <c r="Y186" s="184"/>
    </row>
    <row r="187" spans="1:25" ht="15" x14ac:dyDescent="0.2">
      <c r="A187" s="210">
        <v>41572</v>
      </c>
      <c r="B187" s="211" t="s">
        <v>198</v>
      </c>
      <c r="C187" s="198">
        <v>33</v>
      </c>
      <c r="D187" s="181"/>
      <c r="E187" s="181"/>
      <c r="F187" s="181"/>
      <c r="G187" s="181"/>
      <c r="H187" s="193"/>
      <c r="I187" s="193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>
        <v>5000</v>
      </c>
      <c r="X187" s="184"/>
      <c r="Y187" s="184"/>
    </row>
    <row r="188" spans="1:25" ht="15" x14ac:dyDescent="0.2">
      <c r="A188" s="210">
        <v>41578</v>
      </c>
      <c r="B188" s="211" t="s">
        <v>199</v>
      </c>
      <c r="C188" s="198"/>
      <c r="D188" s="181"/>
      <c r="E188" s="181"/>
      <c r="F188" s="181"/>
      <c r="G188" s="181"/>
      <c r="H188" s="194"/>
      <c r="I188" s="193"/>
      <c r="J188" s="184"/>
      <c r="K188" s="184"/>
      <c r="L188" s="184"/>
      <c r="M188" s="184"/>
      <c r="N188" s="184">
        <v>870</v>
      </c>
      <c r="O188" s="184"/>
      <c r="P188" s="184"/>
      <c r="Q188" s="184"/>
      <c r="R188" s="184"/>
      <c r="S188" s="184"/>
      <c r="T188" s="184"/>
      <c r="U188" s="184"/>
      <c r="V188" s="184"/>
      <c r="W188" s="184"/>
      <c r="X188" s="184"/>
      <c r="Y188" s="184"/>
    </row>
    <row r="189" spans="1:25" ht="15" x14ac:dyDescent="0.2">
      <c r="A189" s="210">
        <v>41578</v>
      </c>
      <c r="B189" s="211" t="s">
        <v>152</v>
      </c>
      <c r="C189" s="198"/>
      <c r="D189" s="181"/>
      <c r="E189" s="181"/>
      <c r="F189" s="181"/>
      <c r="G189" s="181"/>
      <c r="H189" s="194"/>
      <c r="I189" s="193"/>
      <c r="J189" s="184"/>
      <c r="K189" s="184"/>
      <c r="L189" s="184">
        <v>205</v>
      </c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</row>
    <row r="190" spans="1:25" ht="15" x14ac:dyDescent="0.2">
      <c r="A190" s="210">
        <v>41579</v>
      </c>
      <c r="B190" s="211" t="s">
        <v>200</v>
      </c>
      <c r="C190" s="198"/>
      <c r="D190" s="181"/>
      <c r="E190" s="181"/>
      <c r="F190" s="181"/>
      <c r="G190" s="181"/>
      <c r="H190" s="194"/>
      <c r="I190" s="193"/>
      <c r="J190" s="184"/>
      <c r="K190" s="184"/>
      <c r="L190" s="184">
        <v>105</v>
      </c>
      <c r="M190" s="184"/>
      <c r="N190" s="184"/>
      <c r="O190" s="184"/>
      <c r="P190" s="184"/>
      <c r="Q190" s="184"/>
      <c r="R190" s="184"/>
      <c r="S190" s="184"/>
      <c r="T190" s="184"/>
      <c r="U190" s="184"/>
      <c r="V190" s="184"/>
      <c r="W190" s="184"/>
      <c r="X190" s="184"/>
      <c r="Y190" s="184"/>
    </row>
    <row r="191" spans="1:25" ht="15" x14ac:dyDescent="0.2">
      <c r="A191" s="210">
        <v>41579</v>
      </c>
      <c r="B191" s="211" t="s">
        <v>161</v>
      </c>
      <c r="C191" s="198"/>
      <c r="D191" s="181"/>
      <c r="E191" s="181"/>
      <c r="F191" s="181"/>
      <c r="G191" s="181"/>
      <c r="H191" s="194"/>
      <c r="I191" s="193"/>
      <c r="J191" s="184"/>
      <c r="K191" s="184"/>
      <c r="L191" s="184">
        <v>210</v>
      </c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</row>
    <row r="192" spans="1:25" ht="15" x14ac:dyDescent="0.2">
      <c r="A192" s="210">
        <v>41579</v>
      </c>
      <c r="B192" s="211" t="s">
        <v>160</v>
      </c>
      <c r="C192" s="198"/>
      <c r="D192" s="181"/>
      <c r="E192" s="181"/>
      <c r="F192" s="181"/>
      <c r="G192" s="181"/>
      <c r="H192" s="194"/>
      <c r="I192" s="193"/>
      <c r="J192" s="184"/>
      <c r="K192" s="184"/>
      <c r="L192" s="184">
        <v>100</v>
      </c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  <c r="Y192" s="184"/>
    </row>
    <row r="193" spans="1:25" ht="15" x14ac:dyDescent="0.2">
      <c r="A193" s="210">
        <v>41579</v>
      </c>
      <c r="B193" s="211" t="s">
        <v>152</v>
      </c>
      <c r="C193" s="198"/>
      <c r="D193" s="181"/>
      <c r="E193" s="181"/>
      <c r="F193" s="181"/>
      <c r="G193" s="181"/>
      <c r="H193" s="194"/>
      <c r="I193" s="193"/>
      <c r="J193" s="184"/>
      <c r="K193" s="184"/>
      <c r="L193" s="184">
        <v>105</v>
      </c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  <c r="Y193" s="184"/>
    </row>
    <row r="194" spans="1:25" ht="15" x14ac:dyDescent="0.2">
      <c r="A194" s="210">
        <v>41582</v>
      </c>
      <c r="B194" s="211" t="s">
        <v>152</v>
      </c>
      <c r="C194" s="198"/>
      <c r="D194" s="181"/>
      <c r="E194" s="181"/>
      <c r="F194" s="181"/>
      <c r="G194" s="181"/>
      <c r="H194" s="194"/>
      <c r="I194" s="193"/>
      <c r="J194" s="184"/>
      <c r="K194" s="184"/>
      <c r="L194" s="184">
        <v>360</v>
      </c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</row>
    <row r="195" spans="1:25" ht="15" x14ac:dyDescent="0.2">
      <c r="A195" s="210">
        <v>41582</v>
      </c>
      <c r="B195" s="211" t="s">
        <v>152</v>
      </c>
      <c r="C195" s="198"/>
      <c r="D195" s="181"/>
      <c r="E195" s="181"/>
      <c r="F195" s="181"/>
      <c r="G195" s="181"/>
      <c r="H195" s="194"/>
      <c r="I195" s="193"/>
      <c r="J195" s="184"/>
      <c r="K195" s="184"/>
      <c r="L195" s="184">
        <v>905</v>
      </c>
      <c r="M195" s="184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  <c r="Y195" s="184"/>
    </row>
    <row r="196" spans="1:25" ht="15" x14ac:dyDescent="0.2">
      <c r="A196" s="210">
        <v>41584</v>
      </c>
      <c r="B196" s="211" t="s">
        <v>176</v>
      </c>
      <c r="C196" s="198">
        <v>34</v>
      </c>
      <c r="D196" s="181"/>
      <c r="E196" s="181"/>
      <c r="F196" s="181"/>
      <c r="G196" s="181"/>
      <c r="H196" s="194"/>
      <c r="I196" s="193"/>
      <c r="J196" s="184"/>
      <c r="K196" s="184">
        <v>1205</v>
      </c>
      <c r="L196" s="184"/>
      <c r="M196" s="184"/>
      <c r="N196" s="184"/>
      <c r="O196" s="184"/>
      <c r="P196" s="184"/>
      <c r="Q196" s="184"/>
      <c r="R196" s="184"/>
      <c r="S196" s="184"/>
      <c r="T196" s="184"/>
      <c r="U196" s="184"/>
      <c r="V196" s="184"/>
      <c r="W196" s="184"/>
      <c r="X196" s="184"/>
      <c r="Y196" s="184"/>
    </row>
    <row r="197" spans="1:25" ht="15" x14ac:dyDescent="0.2">
      <c r="A197" s="210">
        <v>41584</v>
      </c>
      <c r="B197" s="211" t="s">
        <v>175</v>
      </c>
      <c r="C197" s="198">
        <v>35</v>
      </c>
      <c r="D197" s="181"/>
      <c r="E197" s="181"/>
      <c r="F197" s="181"/>
      <c r="G197" s="181"/>
      <c r="H197" s="194"/>
      <c r="I197" s="193"/>
      <c r="J197" s="184"/>
      <c r="K197" s="184">
        <v>781</v>
      </c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84"/>
    </row>
    <row r="198" spans="1:25" ht="15" x14ac:dyDescent="0.2">
      <c r="A198" s="210">
        <v>41584</v>
      </c>
      <c r="B198" s="211" t="s">
        <v>175</v>
      </c>
      <c r="C198" s="198">
        <v>36</v>
      </c>
      <c r="D198" s="181"/>
      <c r="E198" s="181"/>
      <c r="F198" s="181"/>
      <c r="G198" s="181"/>
      <c r="H198" s="194"/>
      <c r="I198" s="193"/>
      <c r="J198" s="184"/>
      <c r="K198" s="184">
        <v>748</v>
      </c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</row>
    <row r="199" spans="1:25" ht="15" x14ac:dyDescent="0.2">
      <c r="A199" s="210">
        <v>41584</v>
      </c>
      <c r="B199" s="211" t="s">
        <v>175</v>
      </c>
      <c r="C199" s="198">
        <v>37</v>
      </c>
      <c r="D199" s="181"/>
      <c r="E199" s="181"/>
      <c r="F199" s="181"/>
      <c r="G199" s="181"/>
      <c r="H199" s="194"/>
      <c r="I199" s="193"/>
      <c r="J199" s="184"/>
      <c r="K199" s="184">
        <v>80</v>
      </c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</row>
    <row r="200" spans="1:25" ht="15" x14ac:dyDescent="0.2">
      <c r="A200" s="210">
        <v>41584</v>
      </c>
      <c r="B200" s="211" t="s">
        <v>152</v>
      </c>
      <c r="C200" s="198"/>
      <c r="D200" s="181"/>
      <c r="E200" s="181"/>
      <c r="F200" s="181"/>
      <c r="G200" s="181"/>
      <c r="H200" s="194"/>
      <c r="I200" s="193"/>
      <c r="J200" s="184"/>
      <c r="K200" s="184"/>
      <c r="L200" s="184">
        <v>205</v>
      </c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</row>
    <row r="201" spans="1:25" ht="15" x14ac:dyDescent="0.2">
      <c r="A201" s="210">
        <v>41585</v>
      </c>
      <c r="B201" s="211" t="s">
        <v>201</v>
      </c>
      <c r="C201" s="198"/>
      <c r="D201" s="181"/>
      <c r="E201" s="181"/>
      <c r="F201" s="181"/>
      <c r="G201" s="181"/>
      <c r="H201" s="194"/>
      <c r="I201" s="193"/>
      <c r="J201" s="184"/>
      <c r="K201" s="184"/>
      <c r="L201" s="184"/>
      <c r="M201" s="184"/>
      <c r="N201" s="184">
        <v>850</v>
      </c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</row>
    <row r="202" spans="1:25" ht="15" x14ac:dyDescent="0.2">
      <c r="A202" s="210">
        <v>41585</v>
      </c>
      <c r="B202" s="211" t="s">
        <v>152</v>
      </c>
      <c r="C202" s="198"/>
      <c r="D202" s="181"/>
      <c r="E202" s="181"/>
      <c r="F202" s="181"/>
      <c r="G202" s="181"/>
      <c r="H202" s="194"/>
      <c r="I202" s="193"/>
      <c r="J202" s="184"/>
      <c r="K202" s="184"/>
      <c r="L202" s="184">
        <v>1200</v>
      </c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</row>
    <row r="203" spans="1:25" ht="15" x14ac:dyDescent="0.2">
      <c r="A203" s="210">
        <v>41589</v>
      </c>
      <c r="B203" s="211" t="s">
        <v>152</v>
      </c>
      <c r="C203" s="198"/>
      <c r="D203" s="181"/>
      <c r="E203" s="181"/>
      <c r="F203" s="181"/>
      <c r="G203" s="181"/>
      <c r="H203" s="194"/>
      <c r="I203" s="193"/>
      <c r="J203" s="184"/>
      <c r="K203" s="184"/>
      <c r="L203" s="184">
        <v>420</v>
      </c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4"/>
    </row>
    <row r="204" spans="1:25" ht="15" x14ac:dyDescent="0.2">
      <c r="A204" s="210">
        <v>41590</v>
      </c>
      <c r="B204" s="211" t="s">
        <v>152</v>
      </c>
      <c r="C204" s="198"/>
      <c r="D204" s="181"/>
      <c r="E204" s="181"/>
      <c r="F204" s="181"/>
      <c r="G204" s="181"/>
      <c r="H204" s="194"/>
      <c r="I204" s="193"/>
      <c r="J204" s="184"/>
      <c r="K204" s="184"/>
      <c r="L204" s="184">
        <v>105</v>
      </c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</row>
    <row r="205" spans="1:25" ht="15" x14ac:dyDescent="0.2">
      <c r="A205" s="210">
        <v>41590</v>
      </c>
      <c r="B205" s="211" t="s">
        <v>152</v>
      </c>
      <c r="C205" s="198"/>
      <c r="D205" s="181"/>
      <c r="E205" s="181"/>
      <c r="F205" s="181"/>
      <c r="G205" s="181"/>
      <c r="H205" s="194"/>
      <c r="I205" s="193"/>
      <c r="J205" s="184"/>
      <c r="K205" s="184"/>
      <c r="L205" s="184">
        <v>105</v>
      </c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</row>
    <row r="206" spans="1:25" ht="15" x14ac:dyDescent="0.2">
      <c r="A206" s="210">
        <v>41590</v>
      </c>
      <c r="B206" s="211" t="s">
        <v>152</v>
      </c>
      <c r="C206" s="198"/>
      <c r="D206" s="181"/>
      <c r="E206" s="181"/>
      <c r="F206" s="181"/>
      <c r="G206" s="181"/>
      <c r="H206" s="194"/>
      <c r="I206" s="193"/>
      <c r="J206" s="184"/>
      <c r="K206" s="184"/>
      <c r="L206" s="184">
        <v>210</v>
      </c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</row>
    <row r="207" spans="1:25" ht="15" x14ac:dyDescent="0.2">
      <c r="A207" s="210">
        <v>41592</v>
      </c>
      <c r="B207" s="211" t="s">
        <v>197</v>
      </c>
      <c r="C207" s="198"/>
      <c r="D207" s="181"/>
      <c r="E207" s="181"/>
      <c r="F207" s="181"/>
      <c r="G207" s="181"/>
      <c r="H207" s="194"/>
      <c r="I207" s="193"/>
      <c r="J207" s="184"/>
      <c r="K207" s="184"/>
      <c r="L207" s="184"/>
      <c r="M207" s="184"/>
      <c r="N207" s="184">
        <v>2305</v>
      </c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</row>
    <row r="208" spans="1:25" ht="15" x14ac:dyDescent="0.2">
      <c r="A208" s="210">
        <v>41593</v>
      </c>
      <c r="B208" s="211" t="s">
        <v>152</v>
      </c>
      <c r="C208" s="198"/>
      <c r="D208" s="181"/>
      <c r="E208" s="181"/>
      <c r="F208" s="181"/>
      <c r="G208" s="181"/>
      <c r="H208" s="194"/>
      <c r="I208" s="193"/>
      <c r="J208" s="184"/>
      <c r="K208" s="184"/>
      <c r="L208" s="184">
        <v>3685</v>
      </c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</row>
    <row r="209" spans="1:25" ht="15" x14ac:dyDescent="0.2">
      <c r="A209" s="210">
        <v>41596</v>
      </c>
      <c r="B209" s="211" t="s">
        <v>202</v>
      </c>
      <c r="C209" s="198">
        <v>38</v>
      </c>
      <c r="D209" s="181"/>
      <c r="E209" s="181"/>
      <c r="F209" s="181"/>
      <c r="G209" s="181"/>
      <c r="H209" s="194"/>
      <c r="I209" s="193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>
        <v>2083</v>
      </c>
      <c r="T209" s="184"/>
      <c r="U209" s="184"/>
      <c r="V209" s="184"/>
      <c r="W209" s="184"/>
      <c r="X209" s="184"/>
      <c r="Y209" s="184"/>
    </row>
    <row r="210" spans="1:25" ht="15" x14ac:dyDescent="0.2">
      <c r="A210" s="210">
        <v>41594</v>
      </c>
      <c r="B210" s="211" t="s">
        <v>203</v>
      </c>
      <c r="C210" s="198"/>
      <c r="D210" s="181"/>
      <c r="E210" s="181"/>
      <c r="F210" s="181"/>
      <c r="G210" s="181"/>
      <c r="H210" s="194"/>
      <c r="I210" s="193"/>
      <c r="J210" s="184"/>
      <c r="K210" s="184"/>
      <c r="L210" s="184"/>
      <c r="M210" s="184"/>
      <c r="N210" s="184">
        <v>870</v>
      </c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</row>
    <row r="211" spans="1:25" ht="15" x14ac:dyDescent="0.2">
      <c r="A211" s="210">
        <v>41596</v>
      </c>
      <c r="B211" s="211" t="s">
        <v>152</v>
      </c>
      <c r="C211" s="198"/>
      <c r="D211" s="181"/>
      <c r="E211" s="181"/>
      <c r="F211" s="181"/>
      <c r="G211" s="181"/>
      <c r="H211" s="194"/>
      <c r="I211" s="193"/>
      <c r="J211" s="184"/>
      <c r="K211" s="184"/>
      <c r="L211" s="184">
        <v>310</v>
      </c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</row>
    <row r="212" spans="1:25" ht="15" x14ac:dyDescent="0.2">
      <c r="A212" s="210">
        <v>41599</v>
      </c>
      <c r="B212" s="211" t="s">
        <v>204</v>
      </c>
      <c r="C212" s="198"/>
      <c r="D212" s="181"/>
      <c r="E212" s="181"/>
      <c r="F212" s="181"/>
      <c r="G212" s="181"/>
      <c r="H212" s="194"/>
      <c r="I212" s="193"/>
      <c r="J212" s="184"/>
      <c r="K212" s="184"/>
      <c r="L212" s="184"/>
      <c r="M212" s="184"/>
      <c r="N212" s="184">
        <v>450</v>
      </c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</row>
    <row r="213" spans="1:25" ht="15" x14ac:dyDescent="0.2">
      <c r="A213" s="210">
        <v>41599</v>
      </c>
      <c r="B213" s="211" t="s">
        <v>205</v>
      </c>
      <c r="C213" s="198"/>
      <c r="D213" s="181"/>
      <c r="E213" s="181"/>
      <c r="F213" s="181"/>
      <c r="G213" s="181"/>
      <c r="H213" s="194"/>
      <c r="I213" s="193"/>
      <c r="J213" s="184"/>
      <c r="K213" s="184"/>
      <c r="L213" s="184"/>
      <c r="M213" s="184"/>
      <c r="N213" s="184">
        <v>1090</v>
      </c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</row>
    <row r="214" spans="1:25" ht="15" x14ac:dyDescent="0.2">
      <c r="A214" s="210">
        <v>41603</v>
      </c>
      <c r="B214" s="211" t="s">
        <v>206</v>
      </c>
      <c r="C214" s="198"/>
      <c r="D214" s="181"/>
      <c r="E214" s="181"/>
      <c r="F214" s="181"/>
      <c r="G214" s="181"/>
      <c r="H214" s="194"/>
      <c r="I214" s="193"/>
      <c r="J214" s="184"/>
      <c r="K214" s="184"/>
      <c r="L214" s="184"/>
      <c r="M214" s="184"/>
      <c r="N214" s="184">
        <v>280</v>
      </c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</row>
    <row r="215" spans="1:25" ht="15" x14ac:dyDescent="0.2">
      <c r="A215" s="210">
        <v>41604</v>
      </c>
      <c r="B215" s="211" t="s">
        <v>207</v>
      </c>
      <c r="C215" s="198"/>
      <c r="D215" s="181"/>
      <c r="E215" s="181"/>
      <c r="F215" s="181"/>
      <c r="G215" s="181"/>
      <c r="H215" s="194"/>
      <c r="I215" s="193"/>
      <c r="J215" s="184"/>
      <c r="K215" s="184"/>
      <c r="L215" s="184"/>
      <c r="M215" s="184"/>
      <c r="N215" s="184">
        <v>280</v>
      </c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</row>
    <row r="216" spans="1:25" ht="15" x14ac:dyDescent="0.2">
      <c r="A216" s="210">
        <v>41605</v>
      </c>
      <c r="B216" s="211" t="s">
        <v>197</v>
      </c>
      <c r="C216" s="198"/>
      <c r="D216" s="181"/>
      <c r="E216" s="181"/>
      <c r="F216" s="181"/>
      <c r="G216" s="181"/>
      <c r="H216" s="194"/>
      <c r="I216" s="193"/>
      <c r="J216" s="184"/>
      <c r="K216" s="184"/>
      <c r="L216" s="184"/>
      <c r="M216" s="184"/>
      <c r="N216" s="184">
        <v>460</v>
      </c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</row>
    <row r="217" spans="1:25" ht="15" x14ac:dyDescent="0.2">
      <c r="A217" s="210">
        <v>41606</v>
      </c>
      <c r="B217" s="211" t="s">
        <v>152</v>
      </c>
      <c r="C217" s="198"/>
      <c r="D217" s="181"/>
      <c r="E217" s="181"/>
      <c r="F217" s="181"/>
      <c r="G217" s="181"/>
      <c r="H217" s="194"/>
      <c r="I217" s="193"/>
      <c r="J217" s="184"/>
      <c r="K217" s="184"/>
      <c r="L217" s="184">
        <v>105</v>
      </c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</row>
    <row r="218" spans="1:25" ht="15" x14ac:dyDescent="0.2">
      <c r="A218" s="210">
        <v>41606</v>
      </c>
      <c r="B218" s="211" t="s">
        <v>208</v>
      </c>
      <c r="C218" s="198"/>
      <c r="D218" s="181"/>
      <c r="E218" s="181"/>
      <c r="F218" s="181"/>
      <c r="G218" s="181"/>
      <c r="H218" s="194"/>
      <c r="I218" s="193"/>
      <c r="J218" s="184"/>
      <c r="K218" s="184"/>
      <c r="L218" s="184"/>
      <c r="M218" s="184"/>
      <c r="N218" s="184">
        <v>170</v>
      </c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</row>
    <row r="219" spans="1:25" ht="15" x14ac:dyDescent="0.2">
      <c r="A219" s="210">
        <v>41610</v>
      </c>
      <c r="B219" s="211" t="s">
        <v>200</v>
      </c>
      <c r="C219" s="198"/>
      <c r="D219" s="181"/>
      <c r="E219" s="181"/>
      <c r="F219" s="181"/>
      <c r="G219" s="181"/>
      <c r="H219" s="194"/>
      <c r="I219" s="193"/>
      <c r="J219" s="184"/>
      <c r="K219" s="184"/>
      <c r="L219" s="184">
        <v>105</v>
      </c>
      <c r="M219" s="184"/>
      <c r="N219" s="184"/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</row>
    <row r="220" spans="1:25" ht="15" x14ac:dyDescent="0.2">
      <c r="A220" s="210">
        <v>41609</v>
      </c>
      <c r="B220" s="211" t="s">
        <v>161</v>
      </c>
      <c r="C220" s="198"/>
      <c r="D220" s="181"/>
      <c r="E220" s="181"/>
      <c r="F220" s="181"/>
      <c r="G220" s="181"/>
      <c r="H220" s="194"/>
      <c r="I220" s="193"/>
      <c r="J220" s="184"/>
      <c r="K220" s="184"/>
      <c r="L220" s="184">
        <v>210</v>
      </c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</row>
    <row r="221" spans="1:25" ht="15" x14ac:dyDescent="0.2">
      <c r="A221" s="210">
        <v>41609</v>
      </c>
      <c r="B221" s="211" t="s">
        <v>160</v>
      </c>
      <c r="C221" s="198"/>
      <c r="D221" s="181"/>
      <c r="E221" s="181"/>
      <c r="F221" s="181"/>
      <c r="G221" s="181"/>
      <c r="H221" s="194"/>
      <c r="I221" s="193"/>
      <c r="J221" s="184"/>
      <c r="K221" s="184"/>
      <c r="L221" s="184">
        <v>100</v>
      </c>
      <c r="M221" s="184"/>
      <c r="N221" s="184"/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</row>
    <row r="222" spans="1:25" ht="15" x14ac:dyDescent="0.2">
      <c r="A222" s="210">
        <v>41307</v>
      </c>
      <c r="B222" s="211" t="s">
        <v>152</v>
      </c>
      <c r="C222" s="198"/>
      <c r="D222" s="181"/>
      <c r="E222" s="181"/>
      <c r="F222" s="181"/>
      <c r="G222" s="181"/>
      <c r="H222" s="194"/>
      <c r="I222" s="193"/>
      <c r="J222" s="184"/>
      <c r="K222" s="184"/>
      <c r="L222" s="184">
        <v>160</v>
      </c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</row>
    <row r="223" spans="1:25" ht="15" x14ac:dyDescent="0.2">
      <c r="A223" s="210">
        <v>41610</v>
      </c>
      <c r="B223" s="211" t="s">
        <v>152</v>
      </c>
      <c r="C223" s="198"/>
      <c r="D223" s="181"/>
      <c r="E223" s="181"/>
      <c r="F223" s="181"/>
      <c r="G223" s="181"/>
      <c r="H223" s="194"/>
      <c r="I223" s="193"/>
      <c r="J223" s="184"/>
      <c r="K223" s="184"/>
      <c r="L223" s="184">
        <v>730</v>
      </c>
      <c r="M223" s="184"/>
      <c r="N223" s="184"/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</row>
    <row r="224" spans="1:25" ht="15" x14ac:dyDescent="0.2">
      <c r="A224" s="210">
        <v>41611</v>
      </c>
      <c r="B224" s="211" t="s">
        <v>209</v>
      </c>
      <c r="C224" s="198"/>
      <c r="D224" s="181"/>
      <c r="E224" s="181"/>
      <c r="F224" s="181"/>
      <c r="G224" s="181"/>
      <c r="H224" s="194"/>
      <c r="I224" s="193"/>
      <c r="J224" s="184"/>
      <c r="K224" s="184"/>
      <c r="L224" s="184"/>
      <c r="M224" s="184"/>
      <c r="N224" s="184">
        <v>1945</v>
      </c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</row>
    <row r="225" spans="1:25" ht="15" x14ac:dyDescent="0.2">
      <c r="A225" s="210">
        <v>41613</v>
      </c>
      <c r="B225" s="211" t="s">
        <v>152</v>
      </c>
      <c r="C225" s="198"/>
      <c r="D225" s="181"/>
      <c r="E225" s="181"/>
      <c r="F225" s="181"/>
      <c r="G225" s="181"/>
      <c r="H225" s="194"/>
      <c r="I225" s="193"/>
      <c r="J225" s="184"/>
      <c r="K225" s="184"/>
      <c r="L225" s="184">
        <v>105</v>
      </c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</row>
    <row r="226" spans="1:25" ht="15" x14ac:dyDescent="0.2">
      <c r="A226" s="210">
        <v>41614</v>
      </c>
      <c r="B226" s="211" t="s">
        <v>210</v>
      </c>
      <c r="C226" s="198"/>
      <c r="D226" s="181"/>
      <c r="E226" s="181"/>
      <c r="F226" s="181"/>
      <c r="G226" s="181"/>
      <c r="H226" s="194"/>
      <c r="I226" s="193"/>
      <c r="J226" s="184"/>
      <c r="K226" s="184"/>
      <c r="L226" s="184"/>
      <c r="M226" s="184"/>
      <c r="N226" s="184">
        <v>540</v>
      </c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  <c r="Y226" s="184"/>
    </row>
    <row r="227" spans="1:25" ht="15" x14ac:dyDescent="0.2">
      <c r="A227" s="210">
        <v>41614</v>
      </c>
      <c r="B227" s="211" t="s">
        <v>211</v>
      </c>
      <c r="C227" s="198"/>
      <c r="D227" s="181"/>
      <c r="E227" s="181"/>
      <c r="F227" s="181"/>
      <c r="G227" s="181"/>
      <c r="H227" s="194"/>
      <c r="I227" s="193"/>
      <c r="J227" s="184"/>
      <c r="K227" s="184"/>
      <c r="L227" s="184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>
        <v>15000</v>
      </c>
      <c r="Y227" s="184"/>
    </row>
    <row r="228" spans="1:25" ht="15" x14ac:dyDescent="0.2">
      <c r="A228" s="210" t="s">
        <v>230</v>
      </c>
      <c r="B228" s="211" t="s">
        <v>152</v>
      </c>
      <c r="C228" s="198"/>
      <c r="D228" s="181"/>
      <c r="E228" s="181"/>
      <c r="F228" s="181"/>
      <c r="G228" s="181"/>
      <c r="H228" s="194"/>
      <c r="I228" s="193"/>
      <c r="J228" s="184"/>
      <c r="K228" s="184"/>
      <c r="L228" s="184">
        <v>765</v>
      </c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</row>
    <row r="229" spans="1:25" ht="15" x14ac:dyDescent="0.2">
      <c r="A229" s="210">
        <v>41618</v>
      </c>
      <c r="B229" s="211" t="s">
        <v>152</v>
      </c>
      <c r="C229" s="198"/>
      <c r="D229" s="181"/>
      <c r="E229" s="181"/>
      <c r="F229" s="181"/>
      <c r="G229" s="181"/>
      <c r="H229" s="194"/>
      <c r="I229" s="193"/>
      <c r="J229" s="184"/>
      <c r="K229" s="184"/>
      <c r="L229" s="184">
        <v>105</v>
      </c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</row>
    <row r="230" spans="1:25" ht="15" x14ac:dyDescent="0.2">
      <c r="A230" s="210">
        <v>41619</v>
      </c>
      <c r="B230" s="211" t="s">
        <v>152</v>
      </c>
      <c r="C230" s="198"/>
      <c r="D230" s="181"/>
      <c r="E230" s="181"/>
      <c r="F230" s="181"/>
      <c r="G230" s="181"/>
      <c r="H230" s="194"/>
      <c r="I230" s="193"/>
      <c r="J230" s="184"/>
      <c r="K230" s="184"/>
      <c r="L230" s="184">
        <v>550</v>
      </c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</row>
    <row r="231" spans="1:25" ht="15" x14ac:dyDescent="0.2">
      <c r="A231" s="210">
        <v>41620</v>
      </c>
      <c r="B231" s="211" t="s">
        <v>152</v>
      </c>
      <c r="C231" s="198"/>
      <c r="D231" s="181"/>
      <c r="E231" s="181"/>
      <c r="F231" s="181"/>
      <c r="G231" s="181"/>
      <c r="H231" s="194"/>
      <c r="I231" s="193"/>
      <c r="J231" s="184"/>
      <c r="K231" s="184"/>
      <c r="L231" s="184">
        <v>210</v>
      </c>
      <c r="M231" s="184"/>
      <c r="N231" s="184"/>
      <c r="O231" s="184"/>
      <c r="P231" s="184"/>
      <c r="Q231" s="184"/>
      <c r="R231" s="184"/>
      <c r="S231" s="184"/>
      <c r="T231" s="184"/>
      <c r="U231" s="184"/>
      <c r="V231" s="184"/>
      <c r="W231" s="184"/>
      <c r="X231" s="184"/>
      <c r="Y231" s="184"/>
    </row>
    <row r="232" spans="1:25" ht="15" x14ac:dyDescent="0.2">
      <c r="A232" s="210">
        <v>41620</v>
      </c>
      <c r="B232" s="211" t="s">
        <v>152</v>
      </c>
      <c r="C232" s="198"/>
      <c r="D232" s="181"/>
      <c r="E232" s="181"/>
      <c r="F232" s="181"/>
      <c r="G232" s="181"/>
      <c r="H232" s="194"/>
      <c r="I232" s="193"/>
      <c r="J232" s="184"/>
      <c r="K232" s="184"/>
      <c r="L232" s="184">
        <v>310</v>
      </c>
      <c r="M232" s="184"/>
      <c r="N232" s="184"/>
      <c r="O232" s="184"/>
      <c r="P232" s="184"/>
      <c r="Q232" s="184"/>
      <c r="R232" s="184"/>
      <c r="S232" s="184"/>
      <c r="T232" s="184"/>
      <c r="U232" s="184"/>
      <c r="V232" s="184"/>
      <c r="W232" s="184"/>
      <c r="X232" s="184"/>
      <c r="Y232" s="184"/>
    </row>
    <row r="233" spans="1:25" ht="15" x14ac:dyDescent="0.2">
      <c r="A233" s="210">
        <v>41624</v>
      </c>
      <c r="B233" s="211" t="s">
        <v>212</v>
      </c>
      <c r="C233" s="198"/>
      <c r="D233" s="181"/>
      <c r="E233" s="181"/>
      <c r="F233" s="181"/>
      <c r="G233" s="181"/>
      <c r="H233" s="194"/>
      <c r="I233" s="193"/>
      <c r="J233" s="184"/>
      <c r="K233" s="184"/>
      <c r="L233" s="184"/>
      <c r="M233" s="184"/>
      <c r="N233" s="184">
        <v>575</v>
      </c>
      <c r="O233" s="184"/>
      <c r="P233" s="184"/>
      <c r="Q233" s="184"/>
      <c r="R233" s="184"/>
      <c r="S233" s="184"/>
      <c r="T233" s="184"/>
      <c r="U233" s="184"/>
      <c r="V233" s="184"/>
      <c r="W233" s="184"/>
      <c r="X233" s="184"/>
      <c r="Y233" s="184"/>
    </row>
    <row r="234" spans="1:25" ht="15" x14ac:dyDescent="0.2">
      <c r="A234" s="210">
        <v>41623</v>
      </c>
      <c r="B234" s="211" t="s">
        <v>213</v>
      </c>
      <c r="C234" s="198"/>
      <c r="D234" s="181"/>
      <c r="E234" s="181"/>
      <c r="F234" s="181"/>
      <c r="G234" s="181"/>
      <c r="H234" s="194"/>
      <c r="I234" s="193"/>
      <c r="J234" s="184"/>
      <c r="K234" s="184"/>
      <c r="L234" s="184"/>
      <c r="M234" s="184"/>
      <c r="N234" s="184">
        <v>700</v>
      </c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</row>
    <row r="235" spans="1:25" ht="15" x14ac:dyDescent="0.2">
      <c r="A235" s="210">
        <v>41624</v>
      </c>
      <c r="B235" s="211" t="s">
        <v>152</v>
      </c>
      <c r="C235" s="198"/>
      <c r="D235" s="181"/>
      <c r="E235" s="181"/>
      <c r="F235" s="181"/>
      <c r="G235" s="181"/>
      <c r="H235" s="194"/>
      <c r="I235" s="193"/>
      <c r="J235" s="184"/>
      <c r="K235" s="184"/>
      <c r="L235" s="184">
        <v>3525</v>
      </c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4"/>
      <c r="Y235" s="184"/>
    </row>
    <row r="236" spans="1:25" ht="15" x14ac:dyDescent="0.2">
      <c r="A236" s="210">
        <v>41625</v>
      </c>
      <c r="B236" s="211" t="s">
        <v>202</v>
      </c>
      <c r="C236" s="198">
        <v>39</v>
      </c>
      <c r="D236" s="181"/>
      <c r="E236" s="181"/>
      <c r="F236" s="181"/>
      <c r="G236" s="181"/>
      <c r="H236" s="194"/>
      <c r="I236" s="193"/>
      <c r="J236" s="184"/>
      <c r="K236" s="184"/>
      <c r="L236" s="184"/>
      <c r="M236" s="184"/>
      <c r="N236" s="184"/>
      <c r="O236" s="184"/>
      <c r="P236" s="184"/>
      <c r="Q236" s="184"/>
      <c r="R236" s="184"/>
      <c r="S236" s="184">
        <v>3401</v>
      </c>
      <c r="T236" s="184"/>
      <c r="U236" s="184"/>
      <c r="V236" s="184"/>
      <c r="W236" s="184"/>
      <c r="X236" s="184"/>
      <c r="Y236" s="184"/>
    </row>
    <row r="237" spans="1:25" ht="15" x14ac:dyDescent="0.2">
      <c r="A237" s="210">
        <v>41625</v>
      </c>
      <c r="B237" s="211" t="s">
        <v>152</v>
      </c>
      <c r="C237" s="198"/>
      <c r="D237" s="181"/>
      <c r="E237" s="181"/>
      <c r="F237" s="181"/>
      <c r="G237" s="181"/>
      <c r="H237" s="194"/>
      <c r="I237" s="193"/>
      <c r="J237" s="184"/>
      <c r="K237" s="184"/>
      <c r="L237" s="184">
        <v>425</v>
      </c>
      <c r="M237" s="184"/>
      <c r="N237" s="184"/>
      <c r="O237" s="184"/>
      <c r="P237" s="184"/>
      <c r="Q237" s="184"/>
      <c r="R237" s="184"/>
      <c r="S237" s="184"/>
      <c r="T237" s="184"/>
      <c r="U237" s="184"/>
      <c r="V237" s="184"/>
      <c r="W237" s="184"/>
      <c r="X237" s="184"/>
      <c r="Y237" s="184"/>
    </row>
    <row r="238" spans="1:25" ht="15" x14ac:dyDescent="0.2">
      <c r="A238" s="210">
        <v>41627</v>
      </c>
      <c r="B238" s="211" t="s">
        <v>202</v>
      </c>
      <c r="C238" s="198">
        <v>40</v>
      </c>
      <c r="D238" s="181"/>
      <c r="E238" s="181"/>
      <c r="F238" s="181"/>
      <c r="G238" s="181"/>
      <c r="H238" s="194"/>
      <c r="I238" s="193"/>
      <c r="J238" s="184"/>
      <c r="K238" s="184"/>
      <c r="L238" s="184"/>
      <c r="M238" s="184"/>
      <c r="N238" s="184"/>
      <c r="O238" s="184"/>
      <c r="P238" s="184"/>
      <c r="Q238" s="184"/>
      <c r="R238" s="184"/>
      <c r="S238" s="184">
        <v>1530</v>
      </c>
      <c r="T238" s="184"/>
      <c r="U238" s="184"/>
      <c r="V238" s="184"/>
      <c r="W238" s="184"/>
      <c r="X238" s="184"/>
      <c r="Y238" s="184"/>
    </row>
    <row r="239" spans="1:25" ht="15" x14ac:dyDescent="0.2">
      <c r="A239" s="210">
        <v>41631</v>
      </c>
      <c r="B239" s="211" t="s">
        <v>152</v>
      </c>
      <c r="C239" s="198"/>
      <c r="D239" s="181"/>
      <c r="E239" s="181"/>
      <c r="F239" s="181"/>
      <c r="G239" s="181"/>
      <c r="H239" s="194"/>
      <c r="I239" s="193"/>
      <c r="J239" s="184"/>
      <c r="K239" s="184"/>
      <c r="L239" s="184">
        <v>1260</v>
      </c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</row>
    <row r="240" spans="1:25" ht="15" x14ac:dyDescent="0.2">
      <c r="A240" s="210">
        <v>41635</v>
      </c>
      <c r="B240" s="211" t="s">
        <v>214</v>
      </c>
      <c r="C240" s="198"/>
      <c r="D240" s="181"/>
      <c r="E240" s="181"/>
      <c r="F240" s="181"/>
      <c r="G240" s="181"/>
      <c r="H240" s="194"/>
      <c r="I240" s="193"/>
      <c r="J240" s="184"/>
      <c r="K240" s="184"/>
      <c r="L240" s="184"/>
      <c r="M240" s="184"/>
      <c r="N240" s="184">
        <v>300</v>
      </c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4"/>
    </row>
    <row r="241" spans="1:25" ht="15" x14ac:dyDescent="0.2">
      <c r="A241" s="210">
        <v>41636</v>
      </c>
      <c r="B241" s="211" t="s">
        <v>215</v>
      </c>
      <c r="C241" s="198"/>
      <c r="D241" s="181"/>
      <c r="E241" s="181"/>
      <c r="F241" s="181"/>
      <c r="G241" s="181"/>
      <c r="H241" s="194"/>
      <c r="I241" s="193"/>
      <c r="J241" s="184"/>
      <c r="K241" s="184"/>
      <c r="L241" s="184"/>
      <c r="M241" s="184"/>
      <c r="N241" s="184">
        <v>450</v>
      </c>
      <c r="O241" s="184"/>
      <c r="P241" s="184"/>
      <c r="Q241" s="184"/>
      <c r="R241" s="184"/>
      <c r="S241" s="184"/>
      <c r="T241" s="184"/>
      <c r="U241" s="184"/>
      <c r="V241" s="184"/>
      <c r="W241" s="184"/>
      <c r="X241" s="184"/>
      <c r="Y241" s="184"/>
    </row>
    <row r="242" spans="1:25" ht="15" x14ac:dyDescent="0.2">
      <c r="A242" s="210">
        <v>41639</v>
      </c>
      <c r="B242" s="211" t="s">
        <v>216</v>
      </c>
      <c r="C242" s="198"/>
      <c r="D242" s="181"/>
      <c r="E242" s="181"/>
      <c r="F242" s="181"/>
      <c r="G242" s="181"/>
      <c r="H242" s="194"/>
      <c r="I242" s="193"/>
      <c r="J242" s="184"/>
      <c r="K242" s="184"/>
      <c r="L242" s="184"/>
      <c r="M242" s="184"/>
      <c r="N242" s="184">
        <v>910</v>
      </c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</row>
    <row r="243" spans="1:25" ht="15" x14ac:dyDescent="0.2">
      <c r="A243" s="210">
        <v>41639</v>
      </c>
      <c r="B243" s="211" t="s">
        <v>217</v>
      </c>
      <c r="C243" s="198"/>
      <c r="D243" s="181"/>
      <c r="E243" s="181"/>
      <c r="F243" s="181"/>
      <c r="G243" s="181"/>
      <c r="H243" s="194"/>
      <c r="I243" s="193"/>
      <c r="J243" s="184"/>
      <c r="K243" s="184"/>
      <c r="L243" s="184"/>
      <c r="M243" s="184"/>
      <c r="N243" s="184"/>
      <c r="O243" s="184"/>
      <c r="P243" s="184">
        <v>250</v>
      </c>
      <c r="Q243" s="184"/>
      <c r="R243" s="184"/>
      <c r="S243" s="184"/>
      <c r="T243" s="184"/>
      <c r="U243" s="184"/>
      <c r="V243" s="184"/>
      <c r="W243" s="184"/>
      <c r="X243" s="184"/>
      <c r="Y243" s="184"/>
    </row>
    <row r="244" spans="1:25" ht="15" x14ac:dyDescent="0.2">
      <c r="A244" s="210">
        <v>41639</v>
      </c>
      <c r="B244" s="211" t="s">
        <v>218</v>
      </c>
      <c r="C244" s="198"/>
      <c r="D244" s="181"/>
      <c r="E244" s="181"/>
      <c r="F244" s="181"/>
      <c r="G244" s="181"/>
      <c r="H244" s="194"/>
      <c r="I244" s="193"/>
      <c r="J244" s="184"/>
      <c r="K244" s="184"/>
      <c r="L244" s="184"/>
      <c r="M244" s="184"/>
      <c r="N244" s="184">
        <v>850</v>
      </c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4"/>
    </row>
    <row r="245" spans="1:25" ht="15" x14ac:dyDescent="0.2">
      <c r="A245" s="210">
        <v>41639</v>
      </c>
      <c r="B245" s="211" t="s">
        <v>219</v>
      </c>
      <c r="C245" s="198"/>
      <c r="D245" s="181"/>
      <c r="E245" s="181"/>
      <c r="F245" s="181"/>
      <c r="G245" s="181"/>
      <c r="H245" s="194"/>
      <c r="I245" s="193"/>
      <c r="J245" s="184"/>
      <c r="K245" s="184"/>
      <c r="L245" s="184"/>
      <c r="M245" s="184"/>
      <c r="N245" s="184"/>
      <c r="O245" s="184"/>
      <c r="P245" s="184">
        <v>19750</v>
      </c>
      <c r="Q245" s="184"/>
      <c r="R245" s="184"/>
      <c r="S245" s="184"/>
      <c r="T245" s="184"/>
      <c r="U245" s="184"/>
      <c r="V245" s="184"/>
      <c r="W245" s="184"/>
      <c r="X245" s="184"/>
      <c r="Y245" s="184"/>
    </row>
    <row r="246" spans="1:25" ht="15" x14ac:dyDescent="0.2">
      <c r="A246" s="210">
        <v>41639</v>
      </c>
      <c r="B246" s="211" t="s">
        <v>167</v>
      </c>
      <c r="C246" s="198">
        <v>43</v>
      </c>
      <c r="D246" s="181"/>
      <c r="E246" s="181"/>
      <c r="F246" s="181"/>
      <c r="G246" s="181"/>
      <c r="H246" s="194"/>
      <c r="I246" s="193"/>
      <c r="J246" s="184"/>
      <c r="K246" s="184"/>
      <c r="L246" s="184"/>
      <c r="M246" s="184"/>
      <c r="N246" s="184"/>
      <c r="O246" s="184"/>
      <c r="P246" s="184"/>
      <c r="Q246" s="184">
        <v>10575</v>
      </c>
      <c r="R246" s="184"/>
      <c r="S246" s="184"/>
      <c r="T246" s="184"/>
      <c r="U246" s="184"/>
      <c r="V246" s="184"/>
      <c r="W246" s="184"/>
      <c r="X246" s="184"/>
      <c r="Y246" s="184"/>
    </row>
    <row r="247" spans="1:25" ht="15" x14ac:dyDescent="0.2">
      <c r="A247" s="210">
        <v>41638</v>
      </c>
      <c r="B247" s="211" t="s">
        <v>190</v>
      </c>
      <c r="C247" s="198">
        <v>44</v>
      </c>
      <c r="D247" s="181"/>
      <c r="E247" s="181"/>
      <c r="F247" s="181"/>
      <c r="G247" s="181"/>
      <c r="H247" s="194"/>
      <c r="I247" s="193"/>
      <c r="J247" s="184"/>
      <c r="K247" s="184"/>
      <c r="L247" s="184"/>
      <c r="M247" s="184"/>
      <c r="N247" s="184"/>
      <c r="O247" s="184"/>
      <c r="P247" s="184"/>
      <c r="Q247" s="184"/>
      <c r="R247" s="184"/>
      <c r="S247" s="184"/>
      <c r="T247" s="184"/>
      <c r="U247" s="184"/>
      <c r="V247" s="184"/>
      <c r="W247" s="184">
        <v>3400</v>
      </c>
      <c r="X247" s="184"/>
      <c r="Y247" s="184"/>
    </row>
    <row r="248" spans="1:25" ht="15" x14ac:dyDescent="0.2">
      <c r="A248" s="210">
        <v>41639</v>
      </c>
      <c r="B248" s="211" t="s">
        <v>176</v>
      </c>
      <c r="C248" s="198">
        <v>45</v>
      </c>
      <c r="D248" s="181"/>
      <c r="E248" s="181"/>
      <c r="F248" s="181"/>
      <c r="G248" s="181"/>
      <c r="H248" s="194"/>
      <c r="I248" s="193"/>
      <c r="J248" s="184"/>
      <c r="K248" s="184"/>
      <c r="L248" s="184"/>
      <c r="M248" s="184"/>
      <c r="N248" s="184"/>
      <c r="O248" s="184"/>
      <c r="P248" s="184"/>
      <c r="Q248" s="184">
        <v>1440</v>
      </c>
      <c r="R248" s="184"/>
      <c r="S248" s="184"/>
      <c r="T248" s="184"/>
      <c r="U248" s="184"/>
      <c r="V248" s="184"/>
      <c r="W248" s="184"/>
      <c r="X248" s="184"/>
      <c r="Y248" s="184"/>
    </row>
    <row r="249" spans="1:25" ht="15" x14ac:dyDescent="0.2">
      <c r="A249" s="210">
        <v>41639</v>
      </c>
      <c r="B249" s="211" t="s">
        <v>167</v>
      </c>
      <c r="C249" s="198">
        <v>46</v>
      </c>
      <c r="D249" s="181"/>
      <c r="E249" s="181"/>
      <c r="F249" s="181"/>
      <c r="G249" s="181"/>
      <c r="H249" s="194"/>
      <c r="I249" s="193"/>
      <c r="J249" s="184"/>
      <c r="K249" s="184">
        <v>1850</v>
      </c>
      <c r="L249" s="184"/>
      <c r="M249" s="184"/>
      <c r="N249" s="184"/>
      <c r="O249" s="184"/>
      <c r="P249" s="184"/>
      <c r="Q249" s="184"/>
      <c r="R249" s="184"/>
      <c r="S249" s="184"/>
      <c r="T249" s="184"/>
      <c r="U249" s="184"/>
      <c r="V249" s="184"/>
      <c r="W249" s="184"/>
      <c r="X249" s="184"/>
      <c r="Y249" s="184"/>
    </row>
    <row r="250" spans="1:25" ht="15" x14ac:dyDescent="0.2">
      <c r="A250" s="210">
        <v>41639</v>
      </c>
      <c r="B250" s="211" t="s">
        <v>156</v>
      </c>
      <c r="C250" s="198"/>
      <c r="D250" s="181"/>
      <c r="E250" s="181"/>
      <c r="F250" s="181">
        <v>59776.95</v>
      </c>
      <c r="G250" s="181"/>
      <c r="H250" s="194"/>
      <c r="I250" s="193"/>
      <c r="J250" s="184"/>
      <c r="K250" s="184"/>
      <c r="L250" s="184"/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4"/>
    </row>
    <row r="251" spans="1:25" ht="15" x14ac:dyDescent="0.2">
      <c r="A251" s="213"/>
      <c r="B251" s="213" t="s">
        <v>155</v>
      </c>
      <c r="C251" s="198"/>
      <c r="D251" s="181"/>
      <c r="E251" s="181"/>
      <c r="F251" s="181">
        <v>28</v>
      </c>
      <c r="G251" s="181"/>
      <c r="H251" s="194"/>
      <c r="I251" s="193"/>
      <c r="J251" s="184"/>
      <c r="K251" s="184"/>
      <c r="L251" s="184"/>
      <c r="M251" s="184"/>
      <c r="N251" s="184"/>
      <c r="O251" s="184"/>
      <c r="P251" s="184"/>
      <c r="Q251" s="184"/>
      <c r="R251" s="184"/>
      <c r="S251" s="184"/>
      <c r="T251" s="184"/>
      <c r="U251" s="184"/>
      <c r="V251" s="184"/>
      <c r="W251" s="184"/>
      <c r="X251" s="184"/>
      <c r="Y251" s="184"/>
    </row>
    <row r="252" spans="1:25" ht="15" x14ac:dyDescent="0.2">
      <c r="A252" s="213"/>
      <c r="B252" s="213" t="s">
        <v>154</v>
      </c>
      <c r="C252" s="198"/>
      <c r="D252" s="181"/>
      <c r="E252" s="181"/>
      <c r="F252" s="181"/>
      <c r="G252" s="181">
        <v>138</v>
      </c>
      <c r="H252" s="194"/>
      <c r="I252" s="193"/>
      <c r="J252" s="184"/>
      <c r="K252" s="184"/>
      <c r="L252" s="184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84"/>
    </row>
    <row r="253" spans="1:25" ht="15" x14ac:dyDescent="0.2">
      <c r="A253" s="198"/>
      <c r="B253" s="198"/>
      <c r="C253" s="198"/>
      <c r="D253" s="181"/>
      <c r="E253" s="181"/>
      <c r="F253" s="181"/>
      <c r="G253" s="181"/>
      <c r="H253" s="194"/>
      <c r="I253" s="193"/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</row>
    <row r="254" spans="1:25" ht="15" x14ac:dyDescent="0.2">
      <c r="A254" s="198"/>
      <c r="B254" s="198"/>
      <c r="C254" s="198"/>
      <c r="D254" s="181"/>
      <c r="E254" s="181"/>
      <c r="F254" s="181"/>
      <c r="G254" s="181"/>
      <c r="H254" s="194"/>
      <c r="I254" s="193"/>
      <c r="J254" s="184"/>
      <c r="K254" s="184"/>
      <c r="L254" s="184"/>
      <c r="M254" s="184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4"/>
      <c r="Y254" s="184"/>
    </row>
    <row r="255" spans="1:25" ht="15" x14ac:dyDescent="0.2">
      <c r="A255" s="198"/>
      <c r="B255" s="198"/>
      <c r="C255" s="198"/>
      <c r="D255" s="181"/>
      <c r="E255" s="181"/>
      <c r="F255" s="181"/>
      <c r="G255" s="181"/>
      <c r="H255" s="194"/>
      <c r="I255" s="193"/>
      <c r="J255" s="184"/>
      <c r="K255" s="184"/>
      <c r="L255" s="184"/>
      <c r="M255" s="184"/>
      <c r="N255" s="184"/>
      <c r="O255" s="184"/>
      <c r="P255" s="184"/>
      <c r="Q255" s="184"/>
      <c r="R255" s="184"/>
      <c r="S255" s="184"/>
      <c r="T255" s="184"/>
      <c r="U255" s="184"/>
      <c r="V255" s="184"/>
      <c r="W255" s="184"/>
      <c r="X255" s="184"/>
      <c r="Y255" s="184"/>
    </row>
    <row r="256" spans="1:25" ht="15" x14ac:dyDescent="0.2">
      <c r="A256" s="198"/>
      <c r="B256" s="198"/>
      <c r="C256" s="198"/>
      <c r="D256" s="181"/>
      <c r="E256" s="181"/>
      <c r="F256" s="181"/>
      <c r="G256" s="181"/>
      <c r="H256" s="194"/>
      <c r="I256" s="193"/>
      <c r="J256" s="184"/>
      <c r="K256" s="184"/>
      <c r="L256" s="184"/>
      <c r="M256" s="184"/>
      <c r="N256" s="184"/>
      <c r="O256" s="184"/>
      <c r="P256" s="184"/>
      <c r="Q256" s="184"/>
      <c r="R256" s="184"/>
      <c r="S256" s="184"/>
      <c r="T256" s="184"/>
      <c r="U256" s="184"/>
      <c r="V256" s="184"/>
      <c r="W256" s="184"/>
      <c r="X256" s="184"/>
      <c r="Y256" s="184"/>
    </row>
    <row r="257" spans="1:29" ht="15" x14ac:dyDescent="0.2">
      <c r="A257" s="198"/>
      <c r="B257" s="198"/>
      <c r="C257" s="198"/>
      <c r="D257" s="181">
        <f>SUM(D2:D250)</f>
        <v>0</v>
      </c>
      <c r="E257" s="181">
        <f>SUM(E2:E250)</f>
        <v>0</v>
      </c>
      <c r="F257" s="181">
        <f>SUM(F2:F256)</f>
        <v>59804.95</v>
      </c>
      <c r="G257" s="181">
        <f>SUM(G2:G256)</f>
        <v>31752.12</v>
      </c>
      <c r="H257" s="194"/>
      <c r="I257" s="193"/>
      <c r="J257" s="184">
        <f>SUM(J3:J256)</f>
        <v>0</v>
      </c>
      <c r="K257" s="184">
        <f>SUM(K3:K256)</f>
        <v>30007</v>
      </c>
      <c r="L257" s="184">
        <f>SUM(L3:L256)</f>
        <v>78555</v>
      </c>
      <c r="M257" s="184">
        <f>SUM(M3:M256)</f>
        <v>0</v>
      </c>
      <c r="N257" s="184">
        <f t="shared" ref="N257:V257" si="0">SUM(N3:N256)</f>
        <v>33585</v>
      </c>
      <c r="O257" s="184">
        <f t="shared" si="0"/>
        <v>34570</v>
      </c>
      <c r="P257" s="184">
        <f t="shared" si="0"/>
        <v>32450</v>
      </c>
      <c r="Q257" s="184">
        <f t="shared" si="0"/>
        <v>35370</v>
      </c>
      <c r="R257" s="184">
        <f t="shared" si="0"/>
        <v>0</v>
      </c>
      <c r="S257" s="184">
        <f t="shared" si="0"/>
        <v>15945</v>
      </c>
      <c r="T257" s="184">
        <f t="shared" si="0"/>
        <v>0</v>
      </c>
      <c r="U257" s="184">
        <f t="shared" si="0"/>
        <v>7135.17</v>
      </c>
      <c r="V257" s="184">
        <f t="shared" si="0"/>
        <v>0</v>
      </c>
      <c r="W257" s="184">
        <f>SUM(W2:W256)</f>
        <v>15290</v>
      </c>
      <c r="X257" s="184">
        <f>SUM(X2:X256)</f>
        <v>22000</v>
      </c>
      <c r="Y257" s="184"/>
      <c r="Z257" s="152"/>
      <c r="AA257" s="152"/>
      <c r="AB257" s="152"/>
      <c r="AC257" s="152"/>
    </row>
    <row r="258" spans="1:29" ht="15" x14ac:dyDescent="0.2">
      <c r="A258" s="198"/>
      <c r="B258" s="198"/>
      <c r="C258" s="198"/>
      <c r="D258" s="181"/>
      <c r="E258" s="181"/>
      <c r="F258" s="181"/>
      <c r="G258" s="181"/>
      <c r="H258" s="194"/>
      <c r="I258" s="193"/>
      <c r="J258" s="184"/>
      <c r="K258" s="184"/>
      <c r="L258" s="184"/>
      <c r="M258" s="184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  <c r="Z258" s="152"/>
      <c r="AA258" s="152"/>
      <c r="AB258" s="152"/>
      <c r="AC258" s="152"/>
    </row>
    <row r="259" spans="1:29" ht="15" x14ac:dyDescent="0.2">
      <c r="A259" s="198"/>
      <c r="B259" s="198"/>
      <c r="C259" s="198"/>
      <c r="D259" s="181"/>
      <c r="E259" s="181"/>
      <c r="F259" s="181"/>
      <c r="G259" s="181"/>
      <c r="H259" s="194"/>
      <c r="I259" s="193"/>
      <c r="J259" s="184"/>
      <c r="K259" s="184"/>
      <c r="L259" s="184"/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  <c r="Z259" s="152"/>
      <c r="AA259" s="152"/>
      <c r="AB259" s="152"/>
      <c r="AC259" s="152"/>
    </row>
    <row r="260" spans="1:29" ht="15" x14ac:dyDescent="0.2">
      <c r="A260" s="198"/>
      <c r="B260" s="198"/>
      <c r="C260" s="198"/>
      <c r="D260" s="181"/>
      <c r="E260" s="181"/>
      <c r="F260" s="181"/>
      <c r="G260" s="181"/>
      <c r="H260" s="194"/>
      <c r="I260" s="193"/>
      <c r="J260" s="184"/>
      <c r="K260" s="184"/>
      <c r="L260" s="184"/>
      <c r="M260" s="184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4"/>
      <c r="Y260" s="184"/>
      <c r="Z260" s="152"/>
      <c r="AA260" s="152"/>
      <c r="AB260" s="152"/>
      <c r="AC260" s="152"/>
    </row>
    <row r="261" spans="1:29" ht="15" x14ac:dyDescent="0.2">
      <c r="A261" s="198"/>
      <c r="B261" s="198" t="s">
        <v>220</v>
      </c>
      <c r="C261" s="198"/>
      <c r="D261" s="181"/>
      <c r="E261" s="197"/>
      <c r="F261" s="181">
        <f>E262-E263</f>
        <v>0</v>
      </c>
      <c r="G261" s="181"/>
      <c r="H261" s="194"/>
      <c r="I261" s="193"/>
      <c r="J261" s="184"/>
      <c r="K261" s="184"/>
      <c r="L261" s="184"/>
      <c r="M261" s="184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4"/>
      <c r="Y261" s="184"/>
      <c r="Z261" s="152"/>
      <c r="AA261" s="152"/>
      <c r="AB261" s="152"/>
      <c r="AC261" s="152"/>
    </row>
    <row r="262" spans="1:29" ht="15" x14ac:dyDescent="0.2">
      <c r="A262" s="198"/>
      <c r="B262" s="198" t="s">
        <v>221</v>
      </c>
      <c r="C262" s="198"/>
      <c r="D262" s="181"/>
      <c r="E262" s="181"/>
      <c r="F262" s="181">
        <f>G257+F251+L257+N257+P257+X257-G252</f>
        <v>198232.12</v>
      </c>
      <c r="G262" s="181"/>
      <c r="H262" s="194"/>
      <c r="I262" s="193"/>
      <c r="J262" s="184"/>
      <c r="K262" s="184"/>
      <c r="L262" s="184"/>
      <c r="M262" s="184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4"/>
      <c r="Y262" s="184"/>
      <c r="Z262" s="152"/>
      <c r="AA262" s="152"/>
      <c r="AB262" s="152"/>
      <c r="AC262" s="152"/>
    </row>
    <row r="263" spans="1:29" ht="15" x14ac:dyDescent="0.2">
      <c r="A263" s="198"/>
      <c r="B263" s="214" t="s">
        <v>222</v>
      </c>
      <c r="C263" s="198"/>
      <c r="D263" s="181"/>
      <c r="E263" s="181"/>
      <c r="F263" s="181">
        <f>F250+G252+S257+K257+U257+O257+W257+Q257</f>
        <v>198232.12</v>
      </c>
      <c r="G263" s="181"/>
      <c r="H263" s="194"/>
      <c r="I263" s="193"/>
      <c r="J263" s="184"/>
      <c r="K263" s="184"/>
      <c r="L263" s="184"/>
      <c r="M263" s="184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4"/>
      <c r="Y263" s="184"/>
      <c r="Z263" s="152"/>
      <c r="AA263" s="152"/>
      <c r="AB263" s="152"/>
      <c r="AC263" s="152"/>
    </row>
    <row r="264" spans="1:29" ht="15" x14ac:dyDescent="0.2">
      <c r="A264" s="198"/>
      <c r="B264" s="198"/>
      <c r="C264" s="198"/>
      <c r="D264" s="181"/>
      <c r="E264" s="181"/>
      <c r="F264" s="181"/>
      <c r="G264" s="181"/>
      <c r="H264" s="194"/>
      <c r="I264" s="193"/>
      <c r="J264" s="184"/>
      <c r="K264" s="184"/>
      <c r="L264" s="184"/>
      <c r="M264" s="184"/>
      <c r="N264" s="184"/>
      <c r="O264" s="184"/>
      <c r="P264" s="184"/>
      <c r="Q264" s="184"/>
      <c r="R264" s="184"/>
      <c r="S264" s="184"/>
      <c r="T264" s="184"/>
      <c r="U264" s="184"/>
      <c r="V264" s="184"/>
      <c r="W264" s="184"/>
      <c r="X264" s="184"/>
      <c r="Y264" s="184"/>
      <c r="Z264" s="152"/>
      <c r="AA264" s="152"/>
      <c r="AB264" s="152"/>
      <c r="AC264" s="152"/>
    </row>
    <row r="265" spans="1:29" ht="15" x14ac:dyDescent="0.2">
      <c r="A265" s="198"/>
      <c r="B265" s="198"/>
      <c r="C265" s="198"/>
      <c r="D265" s="181"/>
      <c r="E265" s="181"/>
      <c r="F265" s="181"/>
      <c r="G265" s="181"/>
      <c r="H265" s="194"/>
      <c r="I265" s="193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4"/>
      <c r="Y265" s="184"/>
      <c r="Z265" s="152"/>
      <c r="AA265" s="152"/>
      <c r="AB265" s="152"/>
      <c r="AC265" s="152"/>
    </row>
    <row r="266" spans="1:29" ht="15" x14ac:dyDescent="0.2">
      <c r="A266" s="198"/>
      <c r="B266" s="198"/>
      <c r="C266" s="198"/>
      <c r="D266" s="181"/>
      <c r="E266" s="181"/>
      <c r="F266" s="181"/>
      <c r="G266" s="181"/>
      <c r="H266" s="194"/>
      <c r="I266" s="193"/>
      <c r="J266" s="184"/>
      <c r="K266" s="184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4"/>
      <c r="Z266" s="152"/>
      <c r="AA266" s="152"/>
      <c r="AB266" s="152"/>
      <c r="AC266" s="152"/>
    </row>
    <row r="267" spans="1:29" ht="15" x14ac:dyDescent="0.2">
      <c r="A267" s="198"/>
      <c r="B267" s="198"/>
      <c r="C267" s="198"/>
      <c r="D267" s="181"/>
      <c r="E267" s="181"/>
      <c r="F267" s="181"/>
      <c r="G267" s="181"/>
      <c r="H267" s="194"/>
      <c r="I267" s="193"/>
      <c r="J267" s="184"/>
      <c r="K267" s="184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4"/>
      <c r="Z267" s="152"/>
      <c r="AA267" s="152"/>
      <c r="AB267" s="152"/>
      <c r="AC267" s="152"/>
    </row>
    <row r="268" spans="1:29" ht="15" x14ac:dyDescent="0.2">
      <c r="A268" s="198"/>
      <c r="B268" s="198"/>
      <c r="C268" s="198"/>
      <c r="D268" s="181"/>
      <c r="E268" s="181"/>
      <c r="F268" s="181"/>
      <c r="G268" s="181"/>
      <c r="H268" s="194"/>
      <c r="I268" s="193"/>
      <c r="J268" s="184"/>
      <c r="K268" s="184"/>
      <c r="L268" s="184"/>
      <c r="M268" s="184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4"/>
      <c r="Y268" s="184"/>
      <c r="Z268" s="152"/>
      <c r="AA268" s="152"/>
      <c r="AB268" s="152"/>
      <c r="AC268" s="152"/>
    </row>
    <row r="269" spans="1:29" ht="15" x14ac:dyDescent="0.2">
      <c r="A269" s="198"/>
      <c r="B269" s="198"/>
      <c r="C269" s="198"/>
      <c r="D269" s="181"/>
      <c r="E269" s="181"/>
      <c r="F269" s="181"/>
      <c r="G269" s="181"/>
      <c r="H269" s="194"/>
      <c r="I269" s="193"/>
      <c r="J269" s="184"/>
      <c r="K269" s="184"/>
      <c r="L269" s="184"/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84"/>
      <c r="Z269" s="152"/>
      <c r="AA269" s="152"/>
      <c r="AB269" s="152"/>
      <c r="AC269" s="152"/>
    </row>
    <row r="270" spans="1:29" ht="15" x14ac:dyDescent="0.2">
      <c r="A270" s="198"/>
      <c r="B270" s="198"/>
      <c r="C270" s="198"/>
      <c r="D270" s="181"/>
      <c r="E270" s="181"/>
      <c r="F270" s="181"/>
      <c r="G270" s="181"/>
      <c r="H270" s="194"/>
      <c r="I270" s="193"/>
      <c r="J270" s="184"/>
      <c r="K270" s="184"/>
      <c r="L270" s="184"/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4"/>
      <c r="Z270" s="152"/>
      <c r="AA270" s="152"/>
      <c r="AB270" s="152"/>
      <c r="AC270" s="152"/>
    </row>
    <row r="271" spans="1:29" ht="15" x14ac:dyDescent="0.2">
      <c r="A271" s="198"/>
      <c r="B271" s="198"/>
      <c r="C271" s="198"/>
      <c r="D271" s="181"/>
      <c r="E271" s="181"/>
      <c r="F271" s="181"/>
      <c r="G271" s="181"/>
      <c r="H271" s="194"/>
      <c r="I271" s="193"/>
      <c r="J271" s="184"/>
      <c r="K271" s="184"/>
      <c r="L271" s="184"/>
      <c r="M271" s="184"/>
      <c r="N271" s="184"/>
      <c r="O271" s="184"/>
      <c r="P271" s="184"/>
      <c r="Q271" s="184"/>
      <c r="R271" s="184"/>
      <c r="S271" s="184"/>
      <c r="T271" s="184"/>
      <c r="U271" s="184"/>
      <c r="V271" s="184"/>
      <c r="W271" s="184"/>
      <c r="X271" s="184"/>
      <c r="Y271" s="184"/>
      <c r="Z271" s="152"/>
      <c r="AA271" s="152"/>
      <c r="AB271" s="152"/>
      <c r="AC271" s="152"/>
    </row>
    <row r="272" spans="1:29" ht="15" x14ac:dyDescent="0.2">
      <c r="A272" s="198"/>
      <c r="B272" s="198"/>
      <c r="C272" s="198"/>
      <c r="D272" s="181"/>
      <c r="E272" s="181"/>
      <c r="F272" s="181"/>
      <c r="G272" s="181"/>
      <c r="H272" s="194"/>
      <c r="I272" s="193"/>
      <c r="J272" s="184"/>
      <c r="K272" s="184"/>
      <c r="L272" s="184"/>
      <c r="M272" s="184"/>
      <c r="N272" s="184"/>
      <c r="O272" s="184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  <c r="Z272" s="152"/>
      <c r="AA272" s="152"/>
      <c r="AB272" s="152"/>
      <c r="AC272" s="152"/>
    </row>
    <row r="273" spans="1:29" ht="15" x14ac:dyDescent="0.2">
      <c r="A273" s="198"/>
      <c r="B273" s="198"/>
      <c r="C273" s="198"/>
      <c r="D273" s="181"/>
      <c r="E273" s="181"/>
      <c r="F273" s="181"/>
      <c r="G273" s="181"/>
      <c r="H273" s="194"/>
      <c r="I273" s="193"/>
      <c r="J273" s="184"/>
      <c r="K273" s="184"/>
      <c r="L273" s="184"/>
      <c r="M273" s="184"/>
      <c r="N273" s="184"/>
      <c r="O273" s="184"/>
      <c r="P273" s="184"/>
      <c r="Q273" s="184"/>
      <c r="R273" s="184"/>
      <c r="S273" s="184"/>
      <c r="T273" s="184"/>
      <c r="U273" s="184"/>
      <c r="V273" s="184"/>
      <c r="W273" s="184"/>
      <c r="X273" s="184"/>
      <c r="Y273" s="184"/>
      <c r="Z273" s="152"/>
      <c r="AA273" s="152"/>
      <c r="AB273" s="152"/>
      <c r="AC273" s="152"/>
    </row>
    <row r="274" spans="1:29" ht="15" x14ac:dyDescent="0.2">
      <c r="A274" s="198"/>
      <c r="B274" s="198"/>
      <c r="C274" s="198"/>
      <c r="D274" s="181"/>
      <c r="E274" s="181"/>
      <c r="F274" s="181"/>
      <c r="G274" s="181"/>
      <c r="H274" s="194"/>
      <c r="I274" s="193"/>
      <c r="J274" s="184"/>
      <c r="K274" s="184"/>
      <c r="L274" s="184"/>
      <c r="M274" s="184"/>
      <c r="N274" s="184"/>
      <c r="O274" s="184"/>
      <c r="P274" s="184"/>
      <c r="Q274" s="184"/>
      <c r="R274" s="184"/>
      <c r="S274" s="184"/>
      <c r="T274" s="184"/>
      <c r="U274" s="184"/>
      <c r="V274" s="184"/>
      <c r="W274" s="184"/>
      <c r="X274" s="184"/>
      <c r="Y274" s="184"/>
      <c r="Z274" s="152"/>
      <c r="AA274" s="152"/>
      <c r="AB274" s="152"/>
      <c r="AC274" s="152"/>
    </row>
    <row r="275" spans="1:29" ht="15" x14ac:dyDescent="0.2">
      <c r="A275" s="198"/>
      <c r="B275" s="198"/>
      <c r="C275" s="198"/>
      <c r="D275" s="181"/>
      <c r="E275" s="181"/>
      <c r="F275" s="181"/>
      <c r="G275" s="181"/>
      <c r="H275" s="194"/>
      <c r="I275" s="193"/>
      <c r="J275" s="184"/>
      <c r="K275" s="184"/>
      <c r="L275" s="184"/>
      <c r="M275" s="184"/>
      <c r="N275" s="184"/>
      <c r="O275" s="184"/>
      <c r="P275" s="184"/>
      <c r="Q275" s="184"/>
      <c r="R275" s="184"/>
      <c r="S275" s="184"/>
      <c r="T275" s="184"/>
      <c r="U275" s="184"/>
      <c r="V275" s="184"/>
      <c r="W275" s="184"/>
      <c r="X275" s="184"/>
      <c r="Y275" s="184"/>
      <c r="Z275" s="152"/>
      <c r="AA275" s="152"/>
      <c r="AB275" s="152"/>
      <c r="AC275" s="152"/>
    </row>
    <row r="276" spans="1:29" ht="15" x14ac:dyDescent="0.2">
      <c r="A276" s="198"/>
      <c r="B276" s="198"/>
      <c r="C276" s="198"/>
      <c r="D276" s="181"/>
      <c r="E276" s="181"/>
      <c r="F276" s="181"/>
      <c r="G276" s="181"/>
      <c r="H276" s="194"/>
      <c r="I276" s="193"/>
      <c r="J276" s="184"/>
      <c r="K276" s="184"/>
      <c r="L276" s="184"/>
      <c r="M276" s="184"/>
      <c r="N276" s="184"/>
      <c r="O276" s="184"/>
      <c r="P276" s="184"/>
      <c r="Q276" s="184"/>
      <c r="R276" s="184"/>
      <c r="S276" s="184"/>
      <c r="T276" s="184"/>
      <c r="U276" s="184"/>
      <c r="V276" s="184"/>
      <c r="W276" s="184"/>
      <c r="X276" s="184"/>
      <c r="Y276" s="184"/>
      <c r="Z276" s="152"/>
      <c r="AA276" s="152"/>
      <c r="AB276" s="152"/>
      <c r="AC276" s="152"/>
    </row>
    <row r="277" spans="1:29" ht="15" x14ac:dyDescent="0.2">
      <c r="A277" s="198"/>
      <c r="B277" s="198"/>
      <c r="C277" s="198"/>
      <c r="D277" s="181"/>
      <c r="E277" s="181"/>
      <c r="F277" s="181"/>
      <c r="G277" s="181"/>
      <c r="H277" s="194"/>
      <c r="I277" s="193"/>
      <c r="J277" s="184"/>
      <c r="K277" s="184"/>
      <c r="L277" s="184"/>
      <c r="M277" s="184"/>
      <c r="N277" s="184"/>
      <c r="O277" s="184"/>
      <c r="P277" s="184"/>
      <c r="Q277" s="184"/>
      <c r="R277" s="184"/>
      <c r="S277" s="184"/>
      <c r="T277" s="184"/>
      <c r="U277" s="184"/>
      <c r="V277" s="184"/>
      <c r="W277" s="184"/>
      <c r="X277" s="184"/>
      <c r="Y277" s="184"/>
      <c r="Z277" s="152"/>
      <c r="AA277" s="152"/>
      <c r="AB277" s="152"/>
      <c r="AC277" s="152"/>
    </row>
    <row r="278" spans="1:29" ht="15" x14ac:dyDescent="0.2">
      <c r="A278" s="198"/>
      <c r="B278" s="198"/>
      <c r="C278" s="198"/>
      <c r="D278" s="181"/>
      <c r="E278" s="181"/>
      <c r="F278" s="181"/>
      <c r="G278" s="181"/>
      <c r="H278" s="194"/>
      <c r="I278" s="193"/>
      <c r="J278" s="184"/>
      <c r="K278" s="184"/>
      <c r="L278" s="184"/>
      <c r="M278" s="184"/>
      <c r="N278" s="184"/>
      <c r="O278" s="184"/>
      <c r="P278" s="184"/>
      <c r="Q278" s="184"/>
      <c r="R278" s="184"/>
      <c r="S278" s="184"/>
      <c r="T278" s="184"/>
      <c r="U278" s="184"/>
      <c r="V278" s="184"/>
      <c r="W278" s="184"/>
      <c r="X278" s="184"/>
      <c r="Y278" s="184"/>
      <c r="Z278" s="152"/>
      <c r="AA278" s="152"/>
      <c r="AB278" s="152"/>
      <c r="AC278" s="152"/>
    </row>
    <row r="279" spans="1:29" ht="15" x14ac:dyDescent="0.2">
      <c r="A279" s="198"/>
      <c r="B279" s="198"/>
      <c r="C279" s="198"/>
      <c r="D279" s="181"/>
      <c r="E279" s="181"/>
      <c r="F279" s="181"/>
      <c r="G279" s="181"/>
      <c r="H279" s="194"/>
      <c r="I279" s="193"/>
      <c r="J279" s="184"/>
      <c r="K279" s="184"/>
      <c r="L279" s="184"/>
      <c r="M279" s="184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4"/>
      <c r="Z279" s="152"/>
      <c r="AA279" s="152"/>
      <c r="AB279" s="152"/>
      <c r="AC279" s="152"/>
    </row>
    <row r="280" spans="1:29" x14ac:dyDescent="0.2">
      <c r="D280" s="189"/>
      <c r="E280" s="190"/>
      <c r="F280" s="189"/>
      <c r="G280" s="190"/>
      <c r="H280" s="189"/>
      <c r="I280" s="190"/>
      <c r="J280" s="195"/>
      <c r="K280" s="196"/>
      <c r="L280" s="195"/>
      <c r="M280" s="196"/>
      <c r="N280" s="195"/>
      <c r="O280" s="196"/>
      <c r="P280" s="195"/>
      <c r="Q280" s="196"/>
      <c r="R280" s="195"/>
      <c r="S280" s="196"/>
      <c r="T280" s="195"/>
      <c r="U280" s="196"/>
      <c r="V280" s="195"/>
      <c r="W280" s="196"/>
      <c r="X280" s="195"/>
      <c r="Y280" s="196"/>
    </row>
  </sheetData>
  <phoneticPr fontId="0" type="noConversion"/>
  <conditionalFormatting sqref="C4:C5 C7:C8 C10:C11 C13 C15:C16 C26:C27 C18:C19 C21:C22 C24 C29:C84 C97:C99">
    <cfRule type="expression" dxfId="12" priority="31" stopIfTrue="1">
      <formula>(SUM(D4+F4+#REF!+L4+N4+P4+R4+T4+W4)&lt;&gt;SUM(E4+G4+#REF!+M4+O4+Q4+S4+U4+AB4))</formula>
    </cfRule>
  </conditionalFormatting>
  <conditionalFormatting sqref="C182:C185">
    <cfRule type="expression" dxfId="11" priority="42" stopIfTrue="1">
      <formula>(SUM(E182+G182+#REF!+L91+N91+P91+R91+T91+W91)&lt;&gt;SUM(F182+H182+#REF!+M91+O91+Q91+S91+U91+AB91))</formula>
    </cfRule>
  </conditionalFormatting>
  <conditionalFormatting sqref="D182:D187">
    <cfRule type="expression" dxfId="10" priority="43" stopIfTrue="1">
      <formula>(SUM(E182+G182+#REF!+L91+N91+P91+R91+T91+W91)&lt;&gt;SUM(F182+H182+#REF!+M91+O91+Q91+S91+U91+AB91))</formula>
    </cfRule>
  </conditionalFormatting>
  <conditionalFormatting sqref="C100:C122 C135:C136">
    <cfRule type="expression" dxfId="9" priority="44" stopIfTrue="1">
      <formula>(SUM(D100+F100+#REF!+L100+N100+P100+R100+T100+W100)&lt;&gt;SUM(E100+G100+#REF!+M100+O100+Q100+S100+U100+AB100))</formula>
    </cfRule>
  </conditionalFormatting>
  <conditionalFormatting sqref="C137:C142 C155">
    <cfRule type="expression" dxfId="8" priority="46" stopIfTrue="1">
      <formula>(SUM(D137+F137+#REF!+L137+N137+P137+R137+T137+W137)&lt;&gt;SUM(E137+G137+#REF!+M137+O137+Q137+S137+U137+AB137))</formula>
    </cfRule>
  </conditionalFormatting>
  <conditionalFormatting sqref="C168">
    <cfRule type="expression" dxfId="7" priority="48" stopIfTrue="1">
      <formula>(SUM(D168+F168+#REF!+L168+N168+P168+R168+T168+W168)&lt;&gt;SUM(E168+G168+#REF!+M168+O168+Q168+S168+U168+AB168))</formula>
    </cfRule>
  </conditionalFormatting>
  <conditionalFormatting sqref="B85">
    <cfRule type="expression" dxfId="6" priority="49" stopIfTrue="1">
      <formula>(SUM(D85+F85+#REF!+L85+N85+P85+R85+T85+W85)&lt;&gt;SUM(E85+G85+#REF!+M85+O85+Q85+S85+U85+AB85))</formula>
    </cfRule>
  </conditionalFormatting>
  <conditionalFormatting sqref="B4:B5 B100:B112 B114:B120 B7:B84">
    <cfRule type="expression" dxfId="5" priority="50" stopIfTrue="1">
      <formula>(SUM(D4+F4+#REF!+L4+N4+P4+R4+T4+W4)&lt;&gt;SUM(E4+G4+#REF!+M4+O4+Q4+S4+U4+AB4))</formula>
    </cfRule>
  </conditionalFormatting>
  <conditionalFormatting sqref="B6">
    <cfRule type="expression" dxfId="4" priority="54" stopIfTrue="1">
      <formula>(SUM(D6+F6+#REF!+L6+N6+P6+R6+T6+W6)&lt;&gt;SUM(E6+G6+#REF!+M6+O6+Q6+S6+U6+AB6))</formula>
    </cfRule>
  </conditionalFormatting>
  <conditionalFormatting sqref="B113">
    <cfRule type="expression" dxfId="3" priority="55" stopIfTrue="1">
      <formula>(SUM(D113+F113+#REF!+#REF!+N113+P113+R113+T113+W113)&lt;&gt;SUM(E113+G113+#REF!+M113+O113+Q113+S113+U113+AB113))</formula>
    </cfRule>
  </conditionalFormatting>
  <pageMargins left="0.25" right="0.25" top="0.75" bottom="0.75" header="0.3" footer="0.3"/>
  <pageSetup paperSize="9" fitToWidth="3" fitToHeight="10" orientation="landscape" horizontalDpi="4294967292" verticalDpi="360" r:id="rId1"/>
  <headerFooter alignWithMargins="0">
    <oddHeader>&amp;A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3"/>
  <sheetViews>
    <sheetView zoomScale="90" workbookViewId="0">
      <selection activeCell="K20" sqref="K20"/>
    </sheetView>
  </sheetViews>
  <sheetFormatPr baseColWidth="10" defaultColWidth="9.140625" defaultRowHeight="15.75" x14ac:dyDescent="0.25"/>
  <cols>
    <col min="1" max="1" width="35.140625" style="33" customWidth="1"/>
    <col min="2" max="4" width="17.5703125" style="33" customWidth="1"/>
    <col min="5" max="5" width="35.140625" style="33" customWidth="1"/>
    <col min="6" max="6" width="2.7109375" style="33" customWidth="1"/>
    <col min="7" max="7" width="17.5703125" style="33" customWidth="1"/>
    <col min="8" max="16384" width="9.140625" style="33"/>
  </cols>
  <sheetData>
    <row r="2" spans="1:7" s="32" customFormat="1" x14ac:dyDescent="0.25">
      <c r="A2" s="32" t="s">
        <v>11</v>
      </c>
      <c r="B2" s="32" t="s">
        <v>15</v>
      </c>
      <c r="C2" s="32" t="str">
        <f>Klubbinfo!C4</f>
        <v>[klubbnavn]</v>
      </c>
      <c r="E2" s="32" t="s">
        <v>14</v>
      </c>
    </row>
    <row r="3" spans="1:7" ht="16.5" thickBot="1" x14ac:dyDescent="0.3"/>
    <row r="4" spans="1:7" s="32" customFormat="1" x14ac:dyDescent="0.25">
      <c r="A4" s="34" t="s">
        <v>1</v>
      </c>
      <c r="B4" s="35" t="s">
        <v>12</v>
      </c>
      <c r="C4" s="36" t="s">
        <v>13</v>
      </c>
      <c r="E4" s="34"/>
      <c r="F4" s="37"/>
      <c r="G4" s="36" t="s">
        <v>40</v>
      </c>
    </row>
    <row r="5" spans="1:7" x14ac:dyDescent="0.25">
      <c r="A5" s="38"/>
      <c r="B5" s="39"/>
      <c r="C5" s="40"/>
      <c r="E5" s="38" t="str">
        <f>Bilag!D1</f>
        <v>Kasse</v>
      </c>
      <c r="F5" s="41"/>
      <c r="G5" s="40">
        <f>Bilag!E181</f>
        <v>0</v>
      </c>
    </row>
    <row r="6" spans="1:7" x14ac:dyDescent="0.25">
      <c r="A6" s="153" t="str">
        <f>Bilag!J1</f>
        <v>Kontingent</v>
      </c>
      <c r="B6" s="43">
        <v>30007</v>
      </c>
      <c r="C6" s="154">
        <v>78555</v>
      </c>
      <c r="E6" s="42" t="str">
        <f>Klubbinfo!F4 &amp; " " &amp; Klubbinfo!G4</f>
        <v>Bank, konto nr.: [1. Bankkonto]</v>
      </c>
      <c r="F6" s="45"/>
      <c r="G6" s="44">
        <v>59776.95</v>
      </c>
    </row>
    <row r="7" spans="1:7" x14ac:dyDescent="0.25">
      <c r="A7" s="42" t="s">
        <v>224</v>
      </c>
      <c r="B7" s="43">
        <f>Bilag!M173</f>
        <v>0</v>
      </c>
      <c r="C7" s="44">
        <v>22000</v>
      </c>
      <c r="E7" s="42" t="str">
        <f>Klubbinfo!F5 &amp; " " &amp; Klubbinfo!G5</f>
        <v>Bank, konto nr.: [2. Bankkonto]</v>
      </c>
      <c r="F7" s="45"/>
      <c r="G7" s="44">
        <f>Bilag!H90</f>
        <v>0</v>
      </c>
    </row>
    <row r="8" spans="1:7" x14ac:dyDescent="0.25">
      <c r="A8" s="42" t="str">
        <f>Bilag!N1</f>
        <v>Utstyr</v>
      </c>
      <c r="B8" s="43">
        <v>34570</v>
      </c>
      <c r="C8" s="44">
        <v>33585</v>
      </c>
      <c r="E8" s="42"/>
      <c r="F8" s="45"/>
      <c r="G8" s="44"/>
    </row>
    <row r="9" spans="1:7" x14ac:dyDescent="0.25">
      <c r="A9" s="42" t="str">
        <f>Bilag!P1</f>
        <v>Gradering</v>
      </c>
      <c r="B9" s="43">
        <v>35370</v>
      </c>
      <c r="C9" s="44">
        <v>32450</v>
      </c>
      <c r="E9" s="42"/>
      <c r="F9" s="45"/>
      <c r="G9" s="44"/>
    </row>
    <row r="10" spans="1:7" x14ac:dyDescent="0.25">
      <c r="A10" s="42" t="str">
        <f>Bilag!R1</f>
        <v>Halleie</v>
      </c>
      <c r="B10" s="43">
        <v>15945</v>
      </c>
      <c r="C10" s="44">
        <f>Bilag!T173</f>
        <v>0</v>
      </c>
      <c r="E10" s="46"/>
      <c r="F10" s="47"/>
      <c r="G10" s="48"/>
    </row>
    <row r="11" spans="1:7" x14ac:dyDescent="0.25">
      <c r="A11" s="42" t="str">
        <f>Bilag!T1</f>
        <v>Andre utgifter</v>
      </c>
      <c r="B11" s="43">
        <v>7135.17</v>
      </c>
      <c r="C11" s="44">
        <f>Bilag!V173</f>
        <v>0</v>
      </c>
      <c r="E11" s="51" t="s">
        <v>10</v>
      </c>
      <c r="F11" s="52"/>
      <c r="G11" s="53">
        <f>SUM(G5:G10)</f>
        <v>59776.95</v>
      </c>
    </row>
    <row r="12" spans="1:7" x14ac:dyDescent="0.25">
      <c r="A12" s="49" t="str">
        <f>Bilag!V1</f>
        <v>Samling/mesterskap</v>
      </c>
      <c r="B12" s="139">
        <v>15290</v>
      </c>
      <c r="C12" s="140" t="e">
        <f>Bilag!#REF!</f>
        <v>#REF!</v>
      </c>
      <c r="E12" s="55" t="s">
        <v>39</v>
      </c>
      <c r="F12" s="56"/>
      <c r="G12" s="57" t="s">
        <v>40</v>
      </c>
    </row>
    <row r="13" spans="1:7" x14ac:dyDescent="0.25">
      <c r="A13" s="54" t="s">
        <v>223</v>
      </c>
      <c r="B13" s="141">
        <f>Bilag!Y173</f>
        <v>0</v>
      </c>
      <c r="C13" s="142">
        <f>Bilag!Z173</f>
        <v>0</v>
      </c>
      <c r="E13" s="38" t="s">
        <v>38</v>
      </c>
      <c r="F13" s="41"/>
      <c r="G13" s="58"/>
    </row>
    <row r="14" spans="1:7" x14ac:dyDescent="0.25">
      <c r="A14" s="42" t="s">
        <v>155</v>
      </c>
      <c r="B14" s="43"/>
      <c r="C14" s="44">
        <v>28</v>
      </c>
      <c r="E14" s="42" t="s">
        <v>139</v>
      </c>
      <c r="F14" s="45"/>
      <c r="G14" s="44">
        <f>SUM(Bilag!D3:I3)</f>
        <v>31614.12</v>
      </c>
    </row>
    <row r="15" spans="1:7" x14ac:dyDescent="0.25">
      <c r="A15" s="42" t="s">
        <v>225</v>
      </c>
      <c r="B15" s="43">
        <v>138</v>
      </c>
      <c r="C15" s="44"/>
      <c r="E15" s="42"/>
      <c r="F15" s="45"/>
      <c r="G15" s="59"/>
    </row>
    <row r="16" spans="1:7" x14ac:dyDescent="0.25">
      <c r="A16" s="42"/>
      <c r="B16" s="43"/>
      <c r="C16" s="44"/>
      <c r="E16" s="42"/>
      <c r="F16" s="45"/>
      <c r="G16" s="59"/>
    </row>
    <row r="17" spans="1:7" x14ac:dyDescent="0.25">
      <c r="A17" s="42"/>
      <c r="B17" s="43"/>
      <c r="C17" s="44"/>
      <c r="E17" s="42"/>
      <c r="F17" s="45"/>
      <c r="G17" s="59"/>
    </row>
    <row r="18" spans="1:7" x14ac:dyDescent="0.25">
      <c r="A18" s="42"/>
      <c r="B18" s="43"/>
      <c r="C18" s="44"/>
      <c r="E18" s="46"/>
      <c r="F18" s="47"/>
      <c r="G18" s="60"/>
    </row>
    <row r="19" spans="1:7" x14ac:dyDescent="0.25">
      <c r="A19" s="42"/>
      <c r="B19" s="43"/>
      <c r="C19" s="44"/>
      <c r="E19" s="46"/>
      <c r="F19" s="47"/>
      <c r="G19" s="60"/>
    </row>
    <row r="20" spans="1:7" x14ac:dyDescent="0.25">
      <c r="A20" s="38" t="s">
        <v>10</v>
      </c>
      <c r="B20" s="39">
        <f>SUM(B5:B19)</f>
        <v>138455.16999999998</v>
      </c>
      <c r="C20" s="40" t="e">
        <f>SUM(C5:C19)</f>
        <v>#REF!</v>
      </c>
      <c r="E20" s="46"/>
      <c r="F20" s="47"/>
      <c r="G20" s="60"/>
    </row>
    <row r="21" spans="1:7" x14ac:dyDescent="0.25">
      <c r="A21" s="49" t="e">
        <f>"Årets " &amp; IF(B21&lt;&gt;"","overskudd","underskudd")</f>
        <v>#REF!</v>
      </c>
      <c r="B21" s="61" t="e">
        <f>IF(B20&gt;C20,"",C20-B20)</f>
        <v>#REF!</v>
      </c>
      <c r="C21" s="50" t="e">
        <f>IF(B20&gt;C20,B20-C20,"")</f>
        <v>#REF!</v>
      </c>
      <c r="E21" s="51" t="e">
        <f>A21</f>
        <v>#REF!</v>
      </c>
      <c r="F21" s="52"/>
      <c r="G21" s="53" t="e">
        <f>IF(B21&lt;&gt;"",B21,C21)</f>
        <v>#REF!</v>
      </c>
    </row>
    <row r="22" spans="1:7" ht="16.5" thickBot="1" x14ac:dyDescent="0.3">
      <c r="A22" s="62" t="s">
        <v>10</v>
      </c>
      <c r="B22" s="63" t="e">
        <f>SUM(B20:B21)</f>
        <v>#REF!</v>
      </c>
      <c r="C22" s="64" t="e">
        <f>SUM(C20:C21)</f>
        <v>#REF!</v>
      </c>
      <c r="E22" s="62" t="s">
        <v>10</v>
      </c>
      <c r="F22" s="65"/>
      <c r="G22" s="64" t="e">
        <f>SUM(G13:G21)</f>
        <v>#REF!</v>
      </c>
    </row>
    <row r="23" spans="1:7" x14ac:dyDescent="0.25">
      <c r="A23" s="66" t="s">
        <v>8</v>
      </c>
      <c r="B23" s="67">
        <f>Bilag!Y173</f>
        <v>0</v>
      </c>
      <c r="C23" s="67">
        <f>Bilag!Z173</f>
        <v>0</v>
      </c>
    </row>
  </sheetData>
  <phoneticPr fontId="0" type="noConversion"/>
  <conditionalFormatting sqref="B23">
    <cfRule type="expression" dxfId="2" priority="1" stopIfTrue="1">
      <formula>"sum($C$12:$C$19)&lt;&gt;'Bilag 1997'!$W$36"</formula>
    </cfRule>
  </conditionalFormatting>
  <conditionalFormatting sqref="B13:B20">
    <cfRule type="expression" dxfId="1" priority="2" stopIfTrue="1">
      <formula>(SUM($B$12:$B$19)&lt;&gt;$B$23)</formula>
    </cfRule>
  </conditionalFormatting>
  <conditionalFormatting sqref="C13:C20">
    <cfRule type="expression" dxfId="0" priority="3" stopIfTrue="1">
      <formula>(SUM($C$12:$C$19)&lt;&gt;$C$23)</formula>
    </cfRule>
  </conditionalFormatting>
  <pageMargins left="0.75" right="0.75" top="1" bottom="1" header="0.5" footer="0.5"/>
  <pageSetup paperSize="9" scale="88" orientation="landscape" horizontalDpi="4294967292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zoomScale="85" workbookViewId="0">
      <selection activeCell="O32" sqref="O32"/>
    </sheetView>
  </sheetViews>
  <sheetFormatPr baseColWidth="10" defaultRowHeight="15.75" x14ac:dyDescent="0.25"/>
  <cols>
    <col min="1" max="1" width="3.85546875" style="68" customWidth="1"/>
    <col min="2" max="2" width="7" style="68" customWidth="1"/>
    <col min="3" max="3" width="5.28515625" style="68" customWidth="1"/>
    <col min="4" max="4" width="8.85546875" style="68" customWidth="1"/>
    <col min="5" max="5" width="5.42578125" style="68" customWidth="1"/>
    <col min="6" max="6" width="14.42578125" style="68" customWidth="1"/>
    <col min="7" max="7" width="8.7109375" style="68" customWidth="1"/>
    <col min="8" max="8" width="4.140625" style="68" customWidth="1"/>
    <col min="9" max="9" width="3.5703125" style="68" customWidth="1"/>
    <col min="10" max="10" width="10" style="68" customWidth="1"/>
    <col min="11" max="11" width="5.5703125" style="68" customWidth="1"/>
    <col min="12" max="13" width="5.7109375" style="68" customWidth="1"/>
    <col min="14" max="14" width="7.28515625" style="68" customWidth="1"/>
    <col min="15" max="15" width="4" style="68" customWidth="1"/>
    <col min="16" max="16" width="3.85546875" style="68" customWidth="1"/>
    <col min="17" max="17" width="4.140625" style="68" customWidth="1"/>
    <col min="18" max="18" width="14.140625" style="68" customWidth="1"/>
    <col min="19" max="19" width="5.85546875" style="68" customWidth="1"/>
    <col min="20" max="20" width="8.5703125" style="68" customWidth="1"/>
    <col min="21" max="16384" width="11.42578125" style="68"/>
  </cols>
  <sheetData>
    <row r="1" spans="1:20" ht="12" customHeight="1" x14ac:dyDescent="0.25">
      <c r="Q1" s="69" t="s">
        <v>96</v>
      </c>
    </row>
    <row r="2" spans="1:20" ht="33" x14ac:dyDescent="0.45">
      <c r="A2" s="70" t="s">
        <v>97</v>
      </c>
    </row>
    <row r="3" spans="1:20" x14ac:dyDescent="0.25">
      <c r="F3" s="71"/>
      <c r="H3" s="71"/>
      <c r="K3" s="71"/>
      <c r="N3" s="71"/>
      <c r="R3" s="71"/>
      <c r="S3" s="71"/>
      <c r="T3" s="71"/>
    </row>
    <row r="4" spans="1:20" x14ac:dyDescent="0.25">
      <c r="A4" s="72" t="s">
        <v>69</v>
      </c>
      <c r="B4" s="73" t="str">
        <f>Klubbinfo!C3</f>
        <v>[årstall]</v>
      </c>
      <c r="C4" s="74" t="s">
        <v>70</v>
      </c>
      <c r="D4" s="74"/>
      <c r="E4" s="226" t="str">
        <f>Klubbinfo!C4</f>
        <v>[klubbnavn]</v>
      </c>
      <c r="F4" s="225"/>
      <c r="G4" s="74" t="s">
        <v>71</v>
      </c>
      <c r="H4" s="237" t="str">
        <f>Klubbinfo!D4</f>
        <v>[klubbnr]</v>
      </c>
      <c r="I4" s="230"/>
      <c r="J4" s="74" t="s">
        <v>72</v>
      </c>
      <c r="K4" s="223" t="str">
        <f>Klubbinfo!C5</f>
        <v>[kommune]</v>
      </c>
      <c r="L4" s="224"/>
      <c r="M4" s="224"/>
      <c r="N4" s="225"/>
      <c r="O4" s="74" t="s">
        <v>73</v>
      </c>
      <c r="P4" s="74"/>
      <c r="Q4" s="226">
        <f>Klubbinfo!C6</f>
        <v>0</v>
      </c>
      <c r="R4" s="224"/>
      <c r="S4" s="224"/>
      <c r="T4" s="227"/>
    </row>
    <row r="5" spans="1:20" x14ac:dyDescent="0.25">
      <c r="A5" s="75" t="s">
        <v>74</v>
      </c>
      <c r="B5" s="71"/>
      <c r="C5" s="71"/>
      <c r="D5" s="228">
        <f>Klubbinfo!C16</f>
        <v>0</v>
      </c>
      <c r="E5" s="229"/>
      <c r="F5" s="229"/>
      <c r="G5" s="230"/>
      <c r="H5" s="71" t="s">
        <v>75</v>
      </c>
      <c r="I5" s="76"/>
      <c r="J5" s="231"/>
      <c r="K5" s="232"/>
      <c r="L5" s="232"/>
      <c r="M5" s="232"/>
      <c r="N5" s="233"/>
      <c r="O5" s="77" t="s">
        <v>0</v>
      </c>
      <c r="P5" s="77"/>
      <c r="Q5" s="234">
        <f>Klubbinfo!D16</f>
        <v>0</v>
      </c>
      <c r="R5" s="235"/>
      <c r="S5" s="235"/>
      <c r="T5" s="236"/>
    </row>
    <row r="6" spans="1:20" ht="21" customHeight="1" x14ac:dyDescent="0.25">
      <c r="A6" s="78"/>
      <c r="B6" s="79" t="s">
        <v>76</v>
      </c>
      <c r="C6" s="80"/>
      <c r="D6" s="74"/>
      <c r="E6" s="81"/>
      <c r="F6" s="79" t="s">
        <v>75</v>
      </c>
      <c r="G6" s="74"/>
      <c r="H6" s="80"/>
      <c r="I6" s="79" t="s">
        <v>0</v>
      </c>
      <c r="J6" s="81"/>
      <c r="K6" s="82" t="s">
        <v>77</v>
      </c>
      <c r="L6" s="83" t="s">
        <v>78</v>
      </c>
      <c r="M6" s="84" t="s">
        <v>79</v>
      </c>
      <c r="N6" s="85" t="s">
        <v>80</v>
      </c>
      <c r="O6" s="86"/>
      <c r="P6" s="87" t="s">
        <v>81</v>
      </c>
      <c r="Q6" s="88"/>
      <c r="R6" s="89" t="s">
        <v>82</v>
      </c>
      <c r="S6" s="90" t="s">
        <v>83</v>
      </c>
      <c r="T6" s="90" t="s">
        <v>84</v>
      </c>
    </row>
    <row r="7" spans="1:20" ht="21" customHeight="1" x14ac:dyDescent="0.25">
      <c r="A7" s="91">
        <v>1</v>
      </c>
      <c r="B7" s="218"/>
      <c r="C7" s="219"/>
      <c r="D7" s="219"/>
      <c r="E7" s="220"/>
      <c r="F7" s="218"/>
      <c r="G7" s="219"/>
      <c r="H7" s="220"/>
      <c r="I7" s="221"/>
      <c r="J7" s="222"/>
      <c r="K7" s="97"/>
      <c r="L7" s="98"/>
      <c r="M7" s="99"/>
      <c r="N7" s="216"/>
      <c r="O7" s="217"/>
      <c r="P7" s="221"/>
      <c r="Q7" s="222"/>
      <c r="R7" s="98"/>
      <c r="S7" s="102"/>
      <c r="T7" s="103"/>
    </row>
    <row r="8" spans="1:20" ht="18" customHeight="1" x14ac:dyDescent="0.25">
      <c r="A8" s="91">
        <v>2</v>
      </c>
      <c r="B8" s="218"/>
      <c r="C8" s="219"/>
      <c r="D8" s="219"/>
      <c r="E8" s="220"/>
      <c r="F8" s="218"/>
      <c r="G8" s="219"/>
      <c r="H8" s="220"/>
      <c r="I8" s="221"/>
      <c r="J8" s="222"/>
      <c r="K8" s="98"/>
      <c r="L8" s="98"/>
      <c r="M8" s="98"/>
      <c r="N8" s="216"/>
      <c r="O8" s="217"/>
      <c r="P8" s="221"/>
      <c r="Q8" s="222"/>
      <c r="R8" s="99"/>
      <c r="S8" s="102"/>
      <c r="T8" s="103"/>
    </row>
    <row r="9" spans="1:20" ht="18" customHeight="1" x14ac:dyDescent="0.25">
      <c r="A9" s="91">
        <v>3</v>
      </c>
      <c r="B9" s="218"/>
      <c r="C9" s="219"/>
      <c r="D9" s="219"/>
      <c r="E9" s="220"/>
      <c r="F9" s="218"/>
      <c r="G9" s="219"/>
      <c r="H9" s="220"/>
      <c r="I9" s="221"/>
      <c r="J9" s="222"/>
      <c r="K9" s="98"/>
      <c r="L9" s="98"/>
      <c r="M9" s="98"/>
      <c r="N9" s="216"/>
      <c r="O9" s="217"/>
      <c r="P9" s="221"/>
      <c r="Q9" s="222"/>
      <c r="R9" s="99"/>
      <c r="S9" s="102"/>
      <c r="T9" s="103"/>
    </row>
    <row r="10" spans="1:20" ht="18" customHeight="1" x14ac:dyDescent="0.25">
      <c r="A10" s="91">
        <v>4</v>
      </c>
      <c r="B10" s="218"/>
      <c r="C10" s="219"/>
      <c r="D10" s="219"/>
      <c r="E10" s="220"/>
      <c r="F10" s="218"/>
      <c r="G10" s="219"/>
      <c r="H10" s="220"/>
      <c r="I10" s="221"/>
      <c r="J10" s="222"/>
      <c r="K10" s="98"/>
      <c r="L10" s="98"/>
      <c r="M10" s="98"/>
      <c r="N10" s="216"/>
      <c r="O10" s="217"/>
      <c r="P10" s="221"/>
      <c r="Q10" s="222"/>
      <c r="R10" s="99"/>
      <c r="S10" s="102"/>
      <c r="T10" s="103"/>
    </row>
    <row r="11" spans="1:20" ht="18" customHeight="1" x14ac:dyDescent="0.25">
      <c r="A11" s="91">
        <v>5</v>
      </c>
      <c r="B11" s="218"/>
      <c r="C11" s="219"/>
      <c r="D11" s="219"/>
      <c r="E11" s="220"/>
      <c r="F11" s="218"/>
      <c r="G11" s="219"/>
      <c r="H11" s="220"/>
      <c r="I11" s="221"/>
      <c r="J11" s="222"/>
      <c r="K11" s="98"/>
      <c r="L11" s="98"/>
      <c r="M11" s="98"/>
      <c r="N11" s="216"/>
      <c r="O11" s="217"/>
      <c r="P11" s="221"/>
      <c r="Q11" s="222"/>
      <c r="R11" s="99"/>
      <c r="S11" s="102"/>
      <c r="T11" s="103"/>
    </row>
    <row r="12" spans="1:20" ht="18" customHeight="1" x14ac:dyDescent="0.25">
      <c r="A12" s="91">
        <v>6</v>
      </c>
      <c r="B12" s="218"/>
      <c r="C12" s="219"/>
      <c r="D12" s="219"/>
      <c r="E12" s="220"/>
      <c r="F12" s="218"/>
      <c r="G12" s="219"/>
      <c r="H12" s="220"/>
      <c r="I12" s="221"/>
      <c r="J12" s="222"/>
      <c r="K12" s="98"/>
      <c r="L12" s="98"/>
      <c r="M12" s="98"/>
      <c r="N12" s="216"/>
      <c r="O12" s="217"/>
      <c r="P12" s="221"/>
      <c r="Q12" s="222"/>
      <c r="R12" s="99"/>
      <c r="S12" s="102"/>
      <c r="T12" s="103"/>
    </row>
    <row r="13" spans="1:20" ht="18" customHeight="1" x14ac:dyDescent="0.25">
      <c r="A13" s="91">
        <v>7</v>
      </c>
      <c r="B13" s="218"/>
      <c r="C13" s="219"/>
      <c r="D13" s="219"/>
      <c r="E13" s="220"/>
      <c r="F13" s="218"/>
      <c r="G13" s="219"/>
      <c r="H13" s="220"/>
      <c r="I13" s="221"/>
      <c r="J13" s="222"/>
      <c r="K13" s="98"/>
      <c r="L13" s="98"/>
      <c r="M13" s="98"/>
      <c r="N13" s="216"/>
      <c r="O13" s="217"/>
      <c r="P13" s="221"/>
      <c r="Q13" s="222"/>
      <c r="R13" s="99"/>
      <c r="S13" s="102"/>
      <c r="T13" s="103"/>
    </row>
    <row r="14" spans="1:20" x14ac:dyDescent="0.25">
      <c r="A14" s="91">
        <v>8</v>
      </c>
      <c r="B14" s="218"/>
      <c r="C14" s="219"/>
      <c r="D14" s="219"/>
      <c r="E14" s="220"/>
      <c r="F14" s="218"/>
      <c r="G14" s="219"/>
      <c r="H14" s="220"/>
      <c r="I14" s="221"/>
      <c r="J14" s="222"/>
      <c r="K14" s="97"/>
      <c r="L14" s="98"/>
      <c r="M14" s="99"/>
      <c r="N14" s="216"/>
      <c r="O14" s="217"/>
      <c r="P14" s="221"/>
      <c r="Q14" s="222"/>
      <c r="R14" s="98"/>
      <c r="S14" s="102"/>
      <c r="T14" s="103"/>
    </row>
    <row r="15" spans="1:20" x14ac:dyDescent="0.25">
      <c r="A15" s="91">
        <v>9</v>
      </c>
      <c r="B15" s="218"/>
      <c r="C15" s="219"/>
      <c r="D15" s="219"/>
      <c r="E15" s="220"/>
      <c r="F15" s="218"/>
      <c r="G15" s="219"/>
      <c r="H15" s="220"/>
      <c r="I15" s="221"/>
      <c r="J15" s="222"/>
      <c r="K15" s="98"/>
      <c r="L15" s="98"/>
      <c r="M15" s="98"/>
      <c r="N15" s="216"/>
      <c r="O15" s="217"/>
      <c r="P15" s="221"/>
      <c r="Q15" s="222"/>
      <c r="R15" s="99"/>
      <c r="S15" s="102"/>
      <c r="T15" s="103"/>
    </row>
    <row r="16" spans="1:20" x14ac:dyDescent="0.25">
      <c r="A16" s="91">
        <v>10</v>
      </c>
      <c r="B16" s="218"/>
      <c r="C16" s="219"/>
      <c r="D16" s="219"/>
      <c r="E16" s="220"/>
      <c r="F16" s="218"/>
      <c r="G16" s="219"/>
      <c r="H16" s="220"/>
      <c r="I16" s="221"/>
      <c r="J16" s="222"/>
      <c r="K16" s="98"/>
      <c r="L16" s="98"/>
      <c r="M16" s="98"/>
      <c r="N16" s="216"/>
      <c r="O16" s="217"/>
      <c r="P16" s="221"/>
      <c r="Q16" s="222"/>
      <c r="R16" s="99"/>
      <c r="S16" s="102"/>
      <c r="T16" s="103"/>
    </row>
    <row r="17" spans="1:20" x14ac:dyDescent="0.25">
      <c r="A17" s="91">
        <v>11</v>
      </c>
      <c r="B17" s="92"/>
      <c r="C17" s="93"/>
      <c r="D17" s="93"/>
      <c r="E17" s="94"/>
      <c r="F17" s="92"/>
      <c r="G17" s="93"/>
      <c r="H17" s="94"/>
      <c r="I17" s="95"/>
      <c r="J17" s="96"/>
      <c r="K17" s="98"/>
      <c r="L17" s="98"/>
      <c r="M17" s="98"/>
      <c r="N17" s="100"/>
      <c r="O17" s="101"/>
      <c r="P17" s="95"/>
      <c r="Q17" s="96"/>
      <c r="R17" s="99"/>
      <c r="S17" s="102"/>
      <c r="T17" s="103"/>
    </row>
    <row r="18" spans="1:20" x14ac:dyDescent="0.25">
      <c r="A18" s="91">
        <v>12</v>
      </c>
      <c r="B18" s="92"/>
      <c r="C18" s="93"/>
      <c r="D18" s="93"/>
      <c r="E18" s="94"/>
      <c r="F18" s="92"/>
      <c r="G18" s="93"/>
      <c r="H18" s="94"/>
      <c r="I18" s="95"/>
      <c r="J18" s="96"/>
      <c r="K18" s="98"/>
      <c r="L18" s="98"/>
      <c r="M18" s="98"/>
      <c r="N18" s="100"/>
      <c r="O18" s="101"/>
      <c r="P18" s="95"/>
      <c r="Q18" s="96"/>
      <c r="R18" s="99"/>
      <c r="S18" s="102"/>
      <c r="T18" s="103"/>
    </row>
    <row r="19" spans="1:20" x14ac:dyDescent="0.25">
      <c r="A19" s="91">
        <v>13</v>
      </c>
      <c r="B19" s="92"/>
      <c r="C19" s="93"/>
      <c r="D19" s="93"/>
      <c r="E19" s="94"/>
      <c r="F19" s="92"/>
      <c r="G19" s="93"/>
      <c r="H19" s="94"/>
      <c r="I19" s="95"/>
      <c r="J19" s="96"/>
      <c r="K19" s="98"/>
      <c r="L19" s="98"/>
      <c r="M19" s="98"/>
      <c r="N19" s="100"/>
      <c r="O19" s="101"/>
      <c r="P19" s="95"/>
      <c r="Q19" s="96"/>
      <c r="R19" s="99"/>
      <c r="S19" s="102"/>
      <c r="T19" s="103"/>
    </row>
    <row r="20" spans="1:20" x14ac:dyDescent="0.25">
      <c r="A20" s="91">
        <v>14</v>
      </c>
      <c r="B20" s="218"/>
      <c r="C20" s="219"/>
      <c r="D20" s="219"/>
      <c r="E20" s="220"/>
      <c r="F20" s="218"/>
      <c r="G20" s="219"/>
      <c r="H20" s="220"/>
      <c r="I20" s="221"/>
      <c r="J20" s="222"/>
      <c r="K20" s="98"/>
      <c r="L20" s="98"/>
      <c r="M20" s="98"/>
      <c r="N20" s="216"/>
      <c r="O20" s="217"/>
      <c r="P20" s="221"/>
      <c r="Q20" s="222"/>
      <c r="R20" s="99"/>
      <c r="S20" s="102"/>
      <c r="T20" s="103"/>
    </row>
    <row r="21" spans="1:20" x14ac:dyDescent="0.25">
      <c r="A21" s="91">
        <v>15</v>
      </c>
      <c r="B21" s="218"/>
      <c r="C21" s="219"/>
      <c r="D21" s="219"/>
      <c r="E21" s="220"/>
      <c r="F21" s="218"/>
      <c r="G21" s="219"/>
      <c r="H21" s="220"/>
      <c r="I21" s="221"/>
      <c r="J21" s="222"/>
      <c r="K21" s="98"/>
      <c r="L21" s="98"/>
      <c r="M21" s="98"/>
      <c r="N21" s="216"/>
      <c r="O21" s="217"/>
      <c r="P21" s="221"/>
      <c r="Q21" s="222"/>
      <c r="R21" s="99"/>
      <c r="S21" s="102"/>
      <c r="T21" s="103"/>
    </row>
    <row r="22" spans="1:20" x14ac:dyDescent="0.25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8"/>
      <c r="O22" s="117"/>
      <c r="P22" s="117"/>
      <c r="Q22" s="117"/>
      <c r="R22" s="117"/>
      <c r="S22" s="119"/>
      <c r="T22" s="118"/>
    </row>
    <row r="23" spans="1:20" x14ac:dyDescent="0.25">
      <c r="A23" s="68" t="s">
        <v>85</v>
      </c>
      <c r="G23" s="215"/>
      <c r="H23" s="215"/>
      <c r="I23" s="215"/>
      <c r="J23" s="215"/>
      <c r="K23" s="215"/>
      <c r="L23" s="215"/>
      <c r="N23" s="215"/>
      <c r="O23" s="215"/>
      <c r="P23" s="215"/>
      <c r="Q23" s="215"/>
      <c r="R23" s="215"/>
      <c r="S23" s="215"/>
      <c r="T23" s="118"/>
    </row>
    <row r="24" spans="1:20" x14ac:dyDescent="0.25">
      <c r="G24" s="68" t="s">
        <v>86</v>
      </c>
      <c r="N24" s="68" t="s">
        <v>87</v>
      </c>
      <c r="T24" s="118"/>
    </row>
    <row r="25" spans="1:20" x14ac:dyDescent="0.25">
      <c r="A25" s="68" t="s">
        <v>98</v>
      </c>
    </row>
  </sheetData>
  <sheetProtection sheet="1" objects="1" scenarios="1"/>
  <mergeCells count="69">
    <mergeCell ref="K4:N4"/>
    <mergeCell ref="Q4:T4"/>
    <mergeCell ref="G23:L23"/>
    <mergeCell ref="N23:S23"/>
    <mergeCell ref="D5:G5"/>
    <mergeCell ref="J5:N5"/>
    <mergeCell ref="Q5:T5"/>
    <mergeCell ref="B13:E13"/>
    <mergeCell ref="F7:H7"/>
    <mergeCell ref="F8:H8"/>
    <mergeCell ref="F13:H13"/>
    <mergeCell ref="B7:E7"/>
    <mergeCell ref="B8:E8"/>
    <mergeCell ref="E4:F4"/>
    <mergeCell ref="H4:I4"/>
    <mergeCell ref="P7:Q7"/>
    <mergeCell ref="P8:Q8"/>
    <mergeCell ref="P9:Q9"/>
    <mergeCell ref="P10:Q10"/>
    <mergeCell ref="P11:Q11"/>
    <mergeCell ref="N7:O7"/>
    <mergeCell ref="N8:O8"/>
    <mergeCell ref="N9:O9"/>
    <mergeCell ref="N10:O10"/>
    <mergeCell ref="N11:O11"/>
    <mergeCell ref="B15:E15"/>
    <mergeCell ref="B16:E16"/>
    <mergeCell ref="I7:J7"/>
    <mergeCell ref="I8:J8"/>
    <mergeCell ref="I13:J13"/>
    <mergeCell ref="B14:E14"/>
    <mergeCell ref="F14:H14"/>
    <mergeCell ref="I14:J14"/>
    <mergeCell ref="F10:H10"/>
    <mergeCell ref="I9:J9"/>
    <mergeCell ref="I10:J10"/>
    <mergeCell ref="B11:E11"/>
    <mergeCell ref="B12:E12"/>
    <mergeCell ref="B9:E9"/>
    <mergeCell ref="B10:E10"/>
    <mergeCell ref="F11:H11"/>
    <mergeCell ref="N15:O15"/>
    <mergeCell ref="N16:O16"/>
    <mergeCell ref="F9:H9"/>
    <mergeCell ref="N14:O14"/>
    <mergeCell ref="P14:Q14"/>
    <mergeCell ref="F12:H12"/>
    <mergeCell ref="I11:J11"/>
    <mergeCell ref="P12:Q12"/>
    <mergeCell ref="P13:Q13"/>
    <mergeCell ref="N12:O12"/>
    <mergeCell ref="N13:O13"/>
    <mergeCell ref="I12:J12"/>
    <mergeCell ref="N20:O20"/>
    <mergeCell ref="N21:O21"/>
    <mergeCell ref="B20:E20"/>
    <mergeCell ref="P15:Q15"/>
    <mergeCell ref="P16:Q16"/>
    <mergeCell ref="P20:Q20"/>
    <mergeCell ref="B21:E21"/>
    <mergeCell ref="F15:H15"/>
    <mergeCell ref="F16:H16"/>
    <mergeCell ref="F20:H20"/>
    <mergeCell ref="F21:H21"/>
    <mergeCell ref="P21:Q21"/>
    <mergeCell ref="I15:J15"/>
    <mergeCell ref="I16:J16"/>
    <mergeCell ref="I20:J20"/>
    <mergeCell ref="I21:J21"/>
  </mergeCells>
  <phoneticPr fontId="0" type="noConversion"/>
  <pageMargins left="0.78740157480314965" right="0.39370078740157483" top="0.59055118110236227" bottom="0.39370078740157483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topLeftCell="A4" zoomScale="85" workbookViewId="0">
      <selection activeCell="B15" sqref="B15:E15"/>
    </sheetView>
  </sheetViews>
  <sheetFormatPr baseColWidth="10" defaultRowHeight="15.75" x14ac:dyDescent="0.25"/>
  <cols>
    <col min="1" max="1" width="3.85546875" style="68" customWidth="1"/>
    <col min="2" max="2" width="7" style="68" customWidth="1"/>
    <col min="3" max="3" width="5.28515625" style="68" customWidth="1"/>
    <col min="4" max="4" width="8.85546875" style="68" customWidth="1"/>
    <col min="5" max="5" width="5.42578125" style="68" customWidth="1"/>
    <col min="6" max="6" width="14.42578125" style="68" customWidth="1"/>
    <col min="7" max="7" width="8.7109375" style="68" customWidth="1"/>
    <col min="8" max="8" width="4.140625" style="68" customWidth="1"/>
    <col min="9" max="9" width="3.5703125" style="68" customWidth="1"/>
    <col min="10" max="10" width="10" style="68" customWidth="1"/>
    <col min="11" max="11" width="5.5703125" style="68" customWidth="1"/>
    <col min="12" max="13" width="5.7109375" style="68" customWidth="1"/>
    <col min="14" max="14" width="7.28515625" style="68" customWidth="1"/>
    <col min="15" max="15" width="4" style="68" customWidth="1"/>
    <col min="16" max="16" width="3.85546875" style="68" customWidth="1"/>
    <col min="17" max="17" width="4.140625" style="68" customWidth="1"/>
    <col min="18" max="18" width="14.140625" style="68" customWidth="1"/>
    <col min="19" max="19" width="5.85546875" style="68" customWidth="1"/>
    <col min="20" max="20" width="8.5703125" style="68" customWidth="1"/>
    <col min="21" max="16384" width="11.42578125" style="68"/>
  </cols>
  <sheetData>
    <row r="1" spans="1:20" ht="12" customHeight="1" x14ac:dyDescent="0.25">
      <c r="Q1" s="69" t="s">
        <v>67</v>
      </c>
    </row>
    <row r="2" spans="1:20" ht="33" x14ac:dyDescent="0.45">
      <c r="A2" s="70" t="s">
        <v>68</v>
      </c>
    </row>
    <row r="3" spans="1:20" x14ac:dyDescent="0.25">
      <c r="F3" s="71"/>
      <c r="H3" s="71"/>
      <c r="K3" s="71"/>
      <c r="N3" s="71"/>
      <c r="R3" s="71"/>
      <c r="S3" s="71"/>
      <c r="T3" s="71"/>
    </row>
    <row r="4" spans="1:20" x14ac:dyDescent="0.25">
      <c r="A4" s="72" t="s">
        <v>69</v>
      </c>
      <c r="B4" s="73" t="str">
        <f>Klubbinfo!C3</f>
        <v>[årstall]</v>
      </c>
      <c r="C4" s="74" t="s">
        <v>70</v>
      </c>
      <c r="D4" s="74"/>
      <c r="E4" s="226" t="str">
        <f>Klubbinfo!C4</f>
        <v>[klubbnavn]</v>
      </c>
      <c r="F4" s="225"/>
      <c r="G4" s="74" t="s">
        <v>71</v>
      </c>
      <c r="H4" s="237" t="str">
        <f>Klubbinfo!D4</f>
        <v>[klubbnr]</v>
      </c>
      <c r="I4" s="230"/>
      <c r="J4" s="74" t="s">
        <v>72</v>
      </c>
      <c r="K4" s="223" t="str">
        <f>Klubbinfo!C5</f>
        <v>[kommune]</v>
      </c>
      <c r="L4" s="224"/>
      <c r="M4" s="224"/>
      <c r="N4" s="225"/>
      <c r="O4" s="74" t="s">
        <v>73</v>
      </c>
      <c r="P4" s="74"/>
      <c r="Q4" s="226">
        <f>Klubbinfo!C6</f>
        <v>0</v>
      </c>
      <c r="R4" s="224"/>
      <c r="S4" s="224"/>
      <c r="T4" s="227"/>
    </row>
    <row r="5" spans="1:20" x14ac:dyDescent="0.25">
      <c r="A5" s="75" t="s">
        <v>74</v>
      </c>
      <c r="B5" s="71"/>
      <c r="C5" s="71"/>
      <c r="D5" s="226">
        <f>Klubbinfo!C16</f>
        <v>0</v>
      </c>
      <c r="E5" s="224"/>
      <c r="F5" s="224"/>
      <c r="G5" s="225"/>
      <c r="H5" s="71" t="s">
        <v>75</v>
      </c>
      <c r="I5" s="76"/>
      <c r="J5" s="231"/>
      <c r="K5" s="232"/>
      <c r="L5" s="232"/>
      <c r="M5" s="232"/>
      <c r="N5" s="233"/>
      <c r="O5" s="77" t="s">
        <v>0</v>
      </c>
      <c r="P5" s="77"/>
      <c r="Q5" s="234">
        <f>Klubbinfo!D16</f>
        <v>0</v>
      </c>
      <c r="R5" s="235"/>
      <c r="S5" s="235"/>
      <c r="T5" s="236"/>
    </row>
    <row r="6" spans="1:20" ht="21" customHeight="1" x14ac:dyDescent="0.25">
      <c r="A6" s="78"/>
      <c r="B6" s="79" t="s">
        <v>76</v>
      </c>
      <c r="C6" s="80"/>
      <c r="D6" s="74"/>
      <c r="E6" s="81"/>
      <c r="F6" s="79" t="s">
        <v>75</v>
      </c>
      <c r="G6" s="74"/>
      <c r="H6" s="80"/>
      <c r="I6" s="79" t="s">
        <v>0</v>
      </c>
      <c r="J6" s="81"/>
      <c r="K6" s="82" t="s">
        <v>77</v>
      </c>
      <c r="L6" s="83" t="s">
        <v>78</v>
      </c>
      <c r="M6" s="84" t="s">
        <v>79</v>
      </c>
      <c r="N6" s="85" t="s">
        <v>80</v>
      </c>
      <c r="O6" s="86"/>
      <c r="P6" s="87" t="s">
        <v>81</v>
      </c>
      <c r="Q6" s="88"/>
      <c r="R6" s="89" t="s">
        <v>82</v>
      </c>
      <c r="S6" s="90" t="s">
        <v>83</v>
      </c>
      <c r="T6" s="90" t="s">
        <v>84</v>
      </c>
    </row>
    <row r="7" spans="1:20" ht="21" customHeight="1" x14ac:dyDescent="0.25">
      <c r="A7" s="91">
        <v>1</v>
      </c>
      <c r="B7" s="218"/>
      <c r="C7" s="219"/>
      <c r="D7" s="219"/>
      <c r="E7" s="220"/>
      <c r="F7" s="218"/>
      <c r="G7" s="219"/>
      <c r="H7" s="220"/>
      <c r="I7" s="221"/>
      <c r="J7" s="222"/>
      <c r="K7" s="97"/>
      <c r="L7" s="98"/>
      <c r="M7" s="99"/>
      <c r="N7" s="216"/>
      <c r="O7" s="217"/>
      <c r="P7" s="221"/>
      <c r="Q7" s="222"/>
      <c r="R7" s="98"/>
      <c r="S7" s="102"/>
      <c r="T7" s="103"/>
    </row>
    <row r="8" spans="1:20" ht="18" customHeight="1" x14ac:dyDescent="0.25">
      <c r="A8" s="91">
        <v>2</v>
      </c>
      <c r="B8" s="218"/>
      <c r="C8" s="219"/>
      <c r="D8" s="219"/>
      <c r="E8" s="220"/>
      <c r="F8" s="218"/>
      <c r="G8" s="219"/>
      <c r="H8" s="220"/>
      <c r="I8" s="221"/>
      <c r="J8" s="222"/>
      <c r="K8" s="98"/>
      <c r="L8" s="98"/>
      <c r="M8" s="98"/>
      <c r="N8" s="216"/>
      <c r="O8" s="217"/>
      <c r="P8" s="221"/>
      <c r="Q8" s="222"/>
      <c r="R8" s="99"/>
      <c r="S8" s="102"/>
      <c r="T8" s="103"/>
    </row>
    <row r="9" spans="1:20" ht="18" customHeight="1" x14ac:dyDescent="0.25">
      <c r="A9" s="91">
        <v>3</v>
      </c>
      <c r="B9" s="218"/>
      <c r="C9" s="219"/>
      <c r="D9" s="219"/>
      <c r="E9" s="220"/>
      <c r="F9" s="218"/>
      <c r="G9" s="219"/>
      <c r="H9" s="220"/>
      <c r="I9" s="221"/>
      <c r="J9" s="222"/>
      <c r="K9" s="98"/>
      <c r="L9" s="98"/>
      <c r="M9" s="98"/>
      <c r="N9" s="216"/>
      <c r="O9" s="217"/>
      <c r="P9" s="221"/>
      <c r="Q9" s="222"/>
      <c r="R9" s="99"/>
      <c r="S9" s="102"/>
      <c r="T9" s="103"/>
    </row>
    <row r="10" spans="1:20" ht="18" customHeight="1" x14ac:dyDescent="0.25">
      <c r="A10" s="91">
        <v>4</v>
      </c>
      <c r="B10" s="218"/>
      <c r="C10" s="219"/>
      <c r="D10" s="219"/>
      <c r="E10" s="220"/>
      <c r="F10" s="218"/>
      <c r="G10" s="219"/>
      <c r="H10" s="220"/>
      <c r="I10" s="221"/>
      <c r="J10" s="222"/>
      <c r="K10" s="98"/>
      <c r="L10" s="98"/>
      <c r="M10" s="98"/>
      <c r="N10" s="216"/>
      <c r="O10" s="217"/>
      <c r="P10" s="221"/>
      <c r="Q10" s="222"/>
      <c r="R10" s="99"/>
      <c r="S10" s="102"/>
      <c r="T10" s="103"/>
    </row>
    <row r="11" spans="1:20" ht="18" customHeight="1" x14ac:dyDescent="0.25">
      <c r="A11" s="91">
        <v>5</v>
      </c>
      <c r="B11" s="218"/>
      <c r="C11" s="219"/>
      <c r="D11" s="219"/>
      <c r="E11" s="220"/>
      <c r="F11" s="218"/>
      <c r="G11" s="219"/>
      <c r="H11" s="220"/>
      <c r="I11" s="221"/>
      <c r="J11" s="222"/>
      <c r="K11" s="98"/>
      <c r="L11" s="98"/>
      <c r="M11" s="98"/>
      <c r="N11" s="216"/>
      <c r="O11" s="217"/>
      <c r="P11" s="221"/>
      <c r="Q11" s="222"/>
      <c r="R11" s="99"/>
      <c r="S11" s="102"/>
      <c r="T11" s="103"/>
    </row>
    <row r="12" spans="1:20" ht="18" customHeight="1" x14ac:dyDescent="0.25">
      <c r="A12" s="91">
        <v>6</v>
      </c>
      <c r="B12" s="218"/>
      <c r="C12" s="219"/>
      <c r="D12" s="219"/>
      <c r="E12" s="220"/>
      <c r="F12" s="218"/>
      <c r="G12" s="219"/>
      <c r="H12" s="220"/>
      <c r="I12" s="221"/>
      <c r="J12" s="222"/>
      <c r="K12" s="98"/>
      <c r="L12" s="98"/>
      <c r="M12" s="98"/>
      <c r="N12" s="216"/>
      <c r="O12" s="217"/>
      <c r="P12" s="221"/>
      <c r="Q12" s="222"/>
      <c r="R12" s="99"/>
      <c r="S12" s="102"/>
      <c r="T12" s="103"/>
    </row>
    <row r="13" spans="1:20" ht="18" customHeight="1" x14ac:dyDescent="0.25">
      <c r="A13" s="91">
        <v>7</v>
      </c>
      <c r="B13" s="218"/>
      <c r="C13" s="219"/>
      <c r="D13" s="219"/>
      <c r="E13" s="220"/>
      <c r="F13" s="218"/>
      <c r="G13" s="219"/>
      <c r="H13" s="220"/>
      <c r="I13" s="221"/>
      <c r="J13" s="222"/>
      <c r="K13" s="98"/>
      <c r="L13" s="98"/>
      <c r="M13" s="98"/>
      <c r="N13" s="216"/>
      <c r="O13" s="217"/>
      <c r="P13" s="221"/>
      <c r="Q13" s="222"/>
      <c r="R13" s="99"/>
      <c r="S13" s="102"/>
      <c r="T13" s="103"/>
    </row>
    <row r="14" spans="1:20" ht="18" customHeight="1" x14ac:dyDescent="0.25">
      <c r="A14" s="91">
        <v>8</v>
      </c>
      <c r="B14" s="218"/>
      <c r="C14" s="219"/>
      <c r="D14" s="219"/>
      <c r="E14" s="220"/>
      <c r="F14" s="218"/>
      <c r="G14" s="219"/>
      <c r="H14" s="220"/>
      <c r="I14" s="221"/>
      <c r="J14" s="222"/>
      <c r="K14" s="98"/>
      <c r="L14" s="98"/>
      <c r="M14" s="98"/>
      <c r="N14" s="216"/>
      <c r="O14" s="217"/>
      <c r="P14" s="221"/>
      <c r="Q14" s="222"/>
      <c r="R14" s="99"/>
      <c r="S14" s="102"/>
      <c r="T14" s="103"/>
    </row>
    <row r="15" spans="1:20" ht="18" customHeight="1" x14ac:dyDescent="0.25">
      <c r="A15" s="91">
        <v>9</v>
      </c>
      <c r="B15" s="218"/>
      <c r="C15" s="219"/>
      <c r="D15" s="219"/>
      <c r="E15" s="220"/>
      <c r="F15" s="218"/>
      <c r="G15" s="219"/>
      <c r="H15" s="220"/>
      <c r="I15" s="221"/>
      <c r="J15" s="222"/>
      <c r="K15" s="98"/>
      <c r="L15" s="98"/>
      <c r="M15" s="98"/>
      <c r="N15" s="216"/>
      <c r="O15" s="217"/>
      <c r="P15" s="221"/>
      <c r="Q15" s="222"/>
      <c r="R15" s="99"/>
      <c r="S15" s="102"/>
      <c r="T15" s="103"/>
    </row>
    <row r="16" spans="1:20" ht="18" customHeight="1" x14ac:dyDescent="0.25">
      <c r="A16" s="91">
        <v>10</v>
      </c>
      <c r="B16" s="218"/>
      <c r="C16" s="219"/>
      <c r="D16" s="219"/>
      <c r="E16" s="220"/>
      <c r="F16" s="218"/>
      <c r="G16" s="219"/>
      <c r="H16" s="220"/>
      <c r="I16" s="221"/>
      <c r="J16" s="222"/>
      <c r="K16" s="98"/>
      <c r="L16" s="98"/>
      <c r="M16" s="98"/>
      <c r="N16" s="216"/>
      <c r="O16" s="217"/>
      <c r="P16" s="221"/>
      <c r="Q16" s="222"/>
      <c r="R16" s="99"/>
      <c r="S16" s="102"/>
      <c r="T16" s="103"/>
    </row>
    <row r="17" spans="1:20" ht="18" customHeight="1" x14ac:dyDescent="0.25">
      <c r="A17" s="91">
        <v>11</v>
      </c>
      <c r="B17" s="218"/>
      <c r="C17" s="219"/>
      <c r="D17" s="219"/>
      <c r="E17" s="220"/>
      <c r="F17" s="218"/>
      <c r="G17" s="219"/>
      <c r="H17" s="220"/>
      <c r="I17" s="221"/>
      <c r="J17" s="222"/>
      <c r="K17" s="98"/>
      <c r="L17" s="98"/>
      <c r="M17" s="98"/>
      <c r="N17" s="216"/>
      <c r="O17" s="217"/>
      <c r="P17" s="221"/>
      <c r="Q17" s="222"/>
      <c r="R17" s="99"/>
      <c r="S17" s="102"/>
      <c r="T17" s="103"/>
    </row>
    <row r="18" spans="1:20" ht="18" customHeight="1" x14ac:dyDescent="0.25">
      <c r="A18" s="91">
        <v>12</v>
      </c>
      <c r="B18" s="218"/>
      <c r="C18" s="219"/>
      <c r="D18" s="219"/>
      <c r="E18" s="220"/>
      <c r="F18" s="218"/>
      <c r="G18" s="219"/>
      <c r="H18" s="220"/>
      <c r="I18" s="221"/>
      <c r="J18" s="222"/>
      <c r="K18" s="98"/>
      <c r="L18" s="98"/>
      <c r="M18" s="98"/>
      <c r="N18" s="216"/>
      <c r="O18" s="217"/>
      <c r="P18" s="221"/>
      <c r="Q18" s="222"/>
      <c r="R18" s="99"/>
      <c r="S18" s="102"/>
      <c r="T18" s="103"/>
    </row>
    <row r="19" spans="1:20" ht="18" customHeight="1" x14ac:dyDescent="0.25">
      <c r="A19" s="91">
        <v>13</v>
      </c>
      <c r="B19" s="218"/>
      <c r="C19" s="219"/>
      <c r="D19" s="219"/>
      <c r="E19" s="220"/>
      <c r="F19" s="218"/>
      <c r="G19" s="219"/>
      <c r="H19" s="220"/>
      <c r="I19" s="221"/>
      <c r="J19" s="222"/>
      <c r="K19" s="98"/>
      <c r="L19" s="98"/>
      <c r="M19" s="98"/>
      <c r="N19" s="216"/>
      <c r="O19" s="217"/>
      <c r="P19" s="221"/>
      <c r="Q19" s="222"/>
      <c r="R19" s="99"/>
      <c r="S19" s="102"/>
      <c r="T19" s="103"/>
    </row>
    <row r="20" spans="1:20" ht="18" customHeight="1" x14ac:dyDescent="0.25">
      <c r="A20" s="91">
        <v>14</v>
      </c>
      <c r="B20" s="218"/>
      <c r="C20" s="219"/>
      <c r="D20" s="219"/>
      <c r="E20" s="220"/>
      <c r="F20" s="218"/>
      <c r="G20" s="219"/>
      <c r="H20" s="220"/>
      <c r="I20" s="221"/>
      <c r="J20" s="222"/>
      <c r="K20" s="98"/>
      <c r="L20" s="98"/>
      <c r="M20" s="98"/>
      <c r="N20" s="216"/>
      <c r="O20" s="217"/>
      <c r="P20" s="221"/>
      <c r="Q20" s="222"/>
      <c r="R20" s="99"/>
      <c r="S20" s="102"/>
      <c r="T20" s="103"/>
    </row>
    <row r="21" spans="1:20" ht="18" customHeight="1" x14ac:dyDescent="0.25">
      <c r="A21" s="91">
        <v>15</v>
      </c>
      <c r="B21" s="218"/>
      <c r="C21" s="219"/>
      <c r="D21" s="219"/>
      <c r="E21" s="220"/>
      <c r="F21" s="218"/>
      <c r="G21" s="219"/>
      <c r="H21" s="220"/>
      <c r="I21" s="221"/>
      <c r="J21" s="222"/>
      <c r="K21" s="98"/>
      <c r="L21" s="98"/>
      <c r="M21" s="98"/>
      <c r="N21" s="216"/>
      <c r="O21" s="217"/>
      <c r="P21" s="221"/>
      <c r="Q21" s="222"/>
      <c r="R21" s="99"/>
      <c r="S21" s="102"/>
      <c r="T21" s="103"/>
    </row>
    <row r="22" spans="1:20" ht="18" customHeight="1" x14ac:dyDescent="0.25">
      <c r="A22" s="91">
        <v>16</v>
      </c>
      <c r="B22" s="218"/>
      <c r="C22" s="219"/>
      <c r="D22" s="219"/>
      <c r="E22" s="220"/>
      <c r="F22" s="218"/>
      <c r="G22" s="219"/>
      <c r="H22" s="220"/>
      <c r="I22" s="221"/>
      <c r="J22" s="222"/>
      <c r="K22" s="98"/>
      <c r="L22" s="98"/>
      <c r="M22" s="98"/>
      <c r="N22" s="216"/>
      <c r="O22" s="217"/>
      <c r="P22" s="221"/>
      <c r="Q22" s="222"/>
      <c r="R22" s="99"/>
      <c r="S22" s="102"/>
      <c r="T22" s="103"/>
    </row>
    <row r="23" spans="1:20" ht="18" customHeight="1" x14ac:dyDescent="0.25">
      <c r="A23" s="91">
        <v>17</v>
      </c>
      <c r="B23" s="218"/>
      <c r="C23" s="219"/>
      <c r="D23" s="219"/>
      <c r="E23" s="220"/>
      <c r="F23" s="218"/>
      <c r="G23" s="219"/>
      <c r="H23" s="220"/>
      <c r="I23" s="221"/>
      <c r="J23" s="222"/>
      <c r="K23" s="98"/>
      <c r="L23" s="98"/>
      <c r="M23" s="98"/>
      <c r="N23" s="216"/>
      <c r="O23" s="217"/>
      <c r="P23" s="221"/>
      <c r="Q23" s="222"/>
      <c r="R23" s="99"/>
      <c r="S23" s="102"/>
      <c r="T23" s="103"/>
    </row>
    <row r="24" spans="1:20" ht="18" customHeight="1" x14ac:dyDescent="0.25">
      <c r="A24" s="91">
        <v>18</v>
      </c>
      <c r="B24" s="218"/>
      <c r="C24" s="219"/>
      <c r="D24" s="219"/>
      <c r="E24" s="220"/>
      <c r="F24" s="218"/>
      <c r="G24" s="219"/>
      <c r="H24" s="220"/>
      <c r="I24" s="221"/>
      <c r="J24" s="222"/>
      <c r="K24" s="98"/>
      <c r="L24" s="98"/>
      <c r="M24" s="98"/>
      <c r="N24" s="216"/>
      <c r="O24" s="217"/>
      <c r="P24" s="221"/>
      <c r="Q24" s="222"/>
      <c r="R24" s="99"/>
      <c r="S24" s="102"/>
      <c r="T24" s="103"/>
    </row>
    <row r="25" spans="1:20" ht="18" customHeight="1" x14ac:dyDescent="0.25">
      <c r="A25" s="91">
        <v>19</v>
      </c>
      <c r="B25" s="218"/>
      <c r="C25" s="219"/>
      <c r="D25" s="219"/>
      <c r="E25" s="220"/>
      <c r="F25" s="218"/>
      <c r="G25" s="219"/>
      <c r="H25" s="220"/>
      <c r="I25" s="221"/>
      <c r="J25" s="222"/>
      <c r="K25" s="98"/>
      <c r="L25" s="98"/>
      <c r="M25" s="98"/>
      <c r="N25" s="216"/>
      <c r="O25" s="217"/>
      <c r="P25" s="221"/>
      <c r="Q25" s="222"/>
      <c r="R25" s="99"/>
      <c r="S25" s="102"/>
      <c r="T25" s="103"/>
    </row>
    <row r="26" spans="1:20" ht="18" customHeight="1" x14ac:dyDescent="0.25">
      <c r="A26" s="91">
        <v>20</v>
      </c>
      <c r="B26" s="218"/>
      <c r="C26" s="219"/>
      <c r="D26" s="219"/>
      <c r="E26" s="220"/>
      <c r="F26" s="218"/>
      <c r="G26" s="219"/>
      <c r="H26" s="220"/>
      <c r="I26" s="221"/>
      <c r="J26" s="222"/>
      <c r="K26" s="98"/>
      <c r="L26" s="98"/>
      <c r="M26" s="98"/>
      <c r="N26" s="216"/>
      <c r="O26" s="217"/>
      <c r="P26" s="221"/>
      <c r="Q26" s="222"/>
      <c r="R26" s="99"/>
      <c r="S26" s="102"/>
      <c r="T26" s="103"/>
    </row>
    <row r="27" spans="1:20" ht="18" customHeight="1" x14ac:dyDescent="0.25">
      <c r="A27" s="91">
        <v>21</v>
      </c>
      <c r="B27" s="218"/>
      <c r="C27" s="219"/>
      <c r="D27" s="219"/>
      <c r="E27" s="220"/>
      <c r="F27" s="218"/>
      <c r="G27" s="219"/>
      <c r="H27" s="220"/>
      <c r="I27" s="221"/>
      <c r="J27" s="222"/>
      <c r="K27" s="98"/>
      <c r="L27" s="98"/>
      <c r="M27" s="98"/>
      <c r="N27" s="216"/>
      <c r="O27" s="217"/>
      <c r="P27" s="221"/>
      <c r="Q27" s="222"/>
      <c r="R27" s="99"/>
      <c r="S27" s="102"/>
      <c r="T27" s="103"/>
    </row>
    <row r="28" spans="1:20" ht="18" customHeight="1" x14ac:dyDescent="0.25">
      <c r="A28" s="91">
        <v>22</v>
      </c>
      <c r="B28" s="218"/>
      <c r="C28" s="219"/>
      <c r="D28" s="219"/>
      <c r="E28" s="220"/>
      <c r="F28" s="218"/>
      <c r="G28" s="219"/>
      <c r="H28" s="220"/>
      <c r="I28" s="221"/>
      <c r="J28" s="222"/>
      <c r="K28" s="98"/>
      <c r="L28" s="98"/>
      <c r="M28" s="98"/>
      <c r="N28" s="216"/>
      <c r="O28" s="217"/>
      <c r="P28" s="221"/>
      <c r="Q28" s="222"/>
      <c r="R28" s="99"/>
      <c r="S28" s="102"/>
      <c r="T28" s="103"/>
    </row>
    <row r="29" spans="1:20" x14ac:dyDescent="0.25">
      <c r="A29" s="91">
        <v>23</v>
      </c>
      <c r="B29" s="104"/>
      <c r="C29" s="105"/>
      <c r="D29" s="106"/>
      <c r="E29" s="97"/>
      <c r="F29" s="104"/>
      <c r="G29" s="106"/>
      <c r="H29" s="107"/>
      <c r="I29" s="104"/>
      <c r="J29" s="108"/>
      <c r="K29" s="97"/>
      <c r="L29" s="98"/>
      <c r="M29" s="99"/>
      <c r="N29" s="109"/>
      <c r="O29" s="97"/>
      <c r="P29" s="104"/>
      <c r="Q29" s="106"/>
      <c r="R29" s="98"/>
      <c r="S29" s="102"/>
      <c r="T29" s="103"/>
    </row>
    <row r="30" spans="1:20" x14ac:dyDescent="0.25">
      <c r="A30" s="91">
        <v>24</v>
      </c>
      <c r="B30" s="104"/>
      <c r="C30" s="105"/>
      <c r="D30" s="105"/>
      <c r="E30" s="105"/>
      <c r="F30" s="104"/>
      <c r="G30" s="105"/>
      <c r="H30" s="99"/>
      <c r="I30" s="104"/>
      <c r="J30" s="110"/>
      <c r="K30" s="98"/>
      <c r="L30" s="98"/>
      <c r="M30" s="98"/>
      <c r="N30" s="109"/>
      <c r="O30" s="99"/>
      <c r="P30" s="104"/>
      <c r="Q30" s="99"/>
      <c r="R30" s="99"/>
      <c r="S30" s="102"/>
      <c r="T30" s="103"/>
    </row>
    <row r="31" spans="1:20" x14ac:dyDescent="0.25">
      <c r="A31" s="91">
        <v>25</v>
      </c>
      <c r="B31" s="104"/>
      <c r="C31" s="105"/>
      <c r="D31" s="105"/>
      <c r="E31" s="105"/>
      <c r="F31" s="104"/>
      <c r="G31" s="105"/>
      <c r="H31" s="99"/>
      <c r="I31" s="104"/>
      <c r="J31" s="99"/>
      <c r="K31" s="98"/>
      <c r="L31" s="98"/>
      <c r="M31" s="98"/>
      <c r="N31" s="109"/>
      <c r="O31" s="99"/>
      <c r="P31" s="104"/>
      <c r="Q31" s="99"/>
      <c r="R31" s="99"/>
      <c r="S31" s="102"/>
      <c r="T31" s="103"/>
    </row>
    <row r="32" spans="1:20" x14ac:dyDescent="0.25">
      <c r="A32" s="91">
        <v>26</v>
      </c>
      <c r="B32" s="104"/>
      <c r="C32" s="105"/>
      <c r="D32" s="105"/>
      <c r="E32" s="105"/>
      <c r="F32" s="104"/>
      <c r="G32" s="105"/>
      <c r="H32" s="99"/>
      <c r="I32" s="104"/>
      <c r="J32" s="99"/>
      <c r="K32" s="98"/>
      <c r="L32" s="98"/>
      <c r="M32" s="98"/>
      <c r="N32" s="109"/>
      <c r="O32" s="99"/>
      <c r="P32" s="104"/>
      <c r="Q32" s="99"/>
      <c r="R32" s="99"/>
      <c r="S32" s="102"/>
      <c r="T32" s="103"/>
    </row>
    <row r="33" spans="1:20" x14ac:dyDescent="0.25">
      <c r="A33" s="91">
        <v>27</v>
      </c>
      <c r="B33" s="104"/>
      <c r="C33" s="105"/>
      <c r="D33" s="105"/>
      <c r="E33" s="105"/>
      <c r="F33" s="104"/>
      <c r="G33" s="105"/>
      <c r="H33" s="99"/>
      <c r="I33" s="104"/>
      <c r="J33" s="99"/>
      <c r="K33" s="98"/>
      <c r="L33" s="98"/>
      <c r="M33" s="98"/>
      <c r="N33" s="109"/>
      <c r="O33" s="99"/>
      <c r="P33" s="104"/>
      <c r="Q33" s="99"/>
      <c r="R33" s="99"/>
      <c r="S33" s="102"/>
      <c r="T33" s="103"/>
    </row>
    <row r="34" spans="1:20" x14ac:dyDescent="0.25">
      <c r="A34" s="91">
        <v>28</v>
      </c>
      <c r="B34" s="104"/>
      <c r="C34" s="105"/>
      <c r="D34" s="105"/>
      <c r="E34" s="105"/>
      <c r="F34" s="104"/>
      <c r="G34" s="105"/>
      <c r="H34" s="99"/>
      <c r="I34" s="104"/>
      <c r="J34" s="99"/>
      <c r="K34" s="98"/>
      <c r="L34" s="98"/>
      <c r="M34" s="98"/>
      <c r="N34" s="109"/>
      <c r="O34" s="99"/>
      <c r="P34" s="104"/>
      <c r="Q34" s="99"/>
      <c r="R34" s="99"/>
      <c r="S34" s="102"/>
      <c r="T34" s="103"/>
    </row>
    <row r="35" spans="1:20" x14ac:dyDescent="0.25">
      <c r="A35" s="91">
        <v>29</v>
      </c>
      <c r="B35" s="104"/>
      <c r="C35" s="105"/>
      <c r="D35" s="105"/>
      <c r="E35" s="105"/>
      <c r="F35" s="104"/>
      <c r="G35" s="105"/>
      <c r="H35" s="99"/>
      <c r="I35" s="104"/>
      <c r="J35" s="99"/>
      <c r="K35" s="98"/>
      <c r="L35" s="98"/>
      <c r="M35" s="98"/>
      <c r="N35" s="109"/>
      <c r="O35" s="99"/>
      <c r="P35" s="104"/>
      <c r="Q35" s="99"/>
      <c r="R35" s="99"/>
      <c r="S35" s="102"/>
      <c r="T35" s="103"/>
    </row>
    <row r="36" spans="1:20" x14ac:dyDescent="0.25">
      <c r="A36" s="91">
        <v>30</v>
      </c>
      <c r="B36" s="104"/>
      <c r="C36" s="105"/>
      <c r="D36" s="105"/>
      <c r="E36" s="105"/>
      <c r="F36" s="104"/>
      <c r="G36" s="105"/>
      <c r="H36" s="99"/>
      <c r="I36" s="104"/>
      <c r="J36" s="99"/>
      <c r="K36" s="98"/>
      <c r="L36" s="98"/>
      <c r="M36" s="98"/>
      <c r="N36" s="109"/>
      <c r="O36" s="99"/>
      <c r="P36" s="104"/>
      <c r="Q36" s="99"/>
      <c r="R36" s="99"/>
      <c r="S36" s="102"/>
      <c r="T36" s="103"/>
    </row>
    <row r="37" spans="1:20" x14ac:dyDescent="0.25">
      <c r="A37" s="91">
        <v>31</v>
      </c>
      <c r="B37" s="104"/>
      <c r="C37" s="105"/>
      <c r="D37" s="105"/>
      <c r="E37" s="105"/>
      <c r="F37" s="104"/>
      <c r="G37" s="105"/>
      <c r="H37" s="99"/>
      <c r="I37" s="104"/>
      <c r="J37" s="99"/>
      <c r="K37" s="98"/>
      <c r="L37" s="98"/>
      <c r="M37" s="98"/>
      <c r="N37" s="109"/>
      <c r="O37" s="99"/>
      <c r="P37" s="104"/>
      <c r="Q37" s="99"/>
      <c r="R37" s="99"/>
      <c r="S37" s="102"/>
      <c r="T37" s="103"/>
    </row>
    <row r="38" spans="1:20" x14ac:dyDescent="0.25">
      <c r="A38" s="91">
        <v>32</v>
      </c>
      <c r="B38" s="104"/>
      <c r="C38" s="105"/>
      <c r="D38" s="105"/>
      <c r="E38" s="105"/>
      <c r="F38" s="104"/>
      <c r="G38" s="105"/>
      <c r="H38" s="99"/>
      <c r="I38" s="104"/>
      <c r="J38" s="99"/>
      <c r="K38" s="98"/>
      <c r="L38" s="98"/>
      <c r="M38" s="98"/>
      <c r="N38" s="109"/>
      <c r="O38" s="99"/>
      <c r="P38" s="104"/>
      <c r="Q38" s="99"/>
      <c r="R38" s="99"/>
      <c r="S38" s="102"/>
      <c r="T38" s="103"/>
    </row>
    <row r="39" spans="1:20" x14ac:dyDescent="0.25">
      <c r="A39" s="91">
        <v>33</v>
      </c>
      <c r="B39" s="104"/>
      <c r="C39" s="105"/>
      <c r="D39" s="105"/>
      <c r="E39" s="105"/>
      <c r="F39" s="104"/>
      <c r="G39" s="105"/>
      <c r="H39" s="99"/>
      <c r="I39" s="104"/>
      <c r="J39" s="99"/>
      <c r="K39" s="98"/>
      <c r="L39" s="98"/>
      <c r="M39" s="98"/>
      <c r="N39" s="109"/>
      <c r="O39" s="99"/>
      <c r="P39" s="104"/>
      <c r="Q39" s="99"/>
      <c r="R39" s="99"/>
      <c r="S39" s="102"/>
      <c r="T39" s="103"/>
    </row>
    <row r="40" spans="1:20" x14ac:dyDescent="0.25">
      <c r="A40" s="91">
        <v>34</v>
      </c>
      <c r="B40" s="104"/>
      <c r="C40" s="105"/>
      <c r="D40" s="105"/>
      <c r="E40" s="105"/>
      <c r="F40" s="104"/>
      <c r="G40" s="105"/>
      <c r="H40" s="99"/>
      <c r="I40" s="104"/>
      <c r="J40" s="99"/>
      <c r="K40" s="98"/>
      <c r="L40" s="98"/>
      <c r="M40" s="98"/>
      <c r="N40" s="109"/>
      <c r="O40" s="99"/>
      <c r="P40" s="104"/>
      <c r="Q40" s="99"/>
      <c r="R40" s="99"/>
      <c r="S40" s="102"/>
      <c r="T40" s="103"/>
    </row>
    <row r="41" spans="1:20" x14ac:dyDescent="0.25">
      <c r="A41" s="91">
        <v>35</v>
      </c>
      <c r="B41" s="104"/>
      <c r="C41" s="105"/>
      <c r="D41" s="105"/>
      <c r="E41" s="105"/>
      <c r="F41" s="104"/>
      <c r="G41" s="105"/>
      <c r="H41" s="99"/>
      <c r="I41" s="104"/>
      <c r="J41" s="99"/>
      <c r="K41" s="98"/>
      <c r="L41" s="98"/>
      <c r="M41" s="98"/>
      <c r="N41" s="109"/>
      <c r="O41" s="99"/>
      <c r="P41" s="104"/>
      <c r="Q41" s="99"/>
      <c r="R41" s="99"/>
      <c r="S41" s="102"/>
      <c r="T41" s="103"/>
    </row>
    <row r="42" spans="1:20" x14ac:dyDescent="0.25">
      <c r="A42" s="91">
        <v>36</v>
      </c>
      <c r="B42" s="104"/>
      <c r="C42" s="105"/>
      <c r="D42" s="105"/>
      <c r="E42" s="105"/>
      <c r="F42" s="104"/>
      <c r="G42" s="105"/>
      <c r="H42" s="99"/>
      <c r="I42" s="104"/>
      <c r="J42" s="99"/>
      <c r="K42" s="98"/>
      <c r="L42" s="98"/>
      <c r="M42" s="98"/>
      <c r="N42" s="109"/>
      <c r="O42" s="99"/>
      <c r="P42" s="104"/>
      <c r="Q42" s="99"/>
      <c r="R42" s="99"/>
      <c r="S42" s="102"/>
      <c r="T42" s="103"/>
    </row>
    <row r="43" spans="1:20" x14ac:dyDescent="0.25">
      <c r="A43" s="91">
        <v>37</v>
      </c>
      <c r="B43" s="104"/>
      <c r="C43" s="105"/>
      <c r="D43" s="105"/>
      <c r="E43" s="105"/>
      <c r="F43" s="104"/>
      <c r="G43" s="105"/>
      <c r="H43" s="99"/>
      <c r="I43" s="104"/>
      <c r="J43" s="99"/>
      <c r="K43" s="98"/>
      <c r="L43" s="98"/>
      <c r="M43" s="98"/>
      <c r="N43" s="109"/>
      <c r="O43" s="99"/>
      <c r="P43" s="104"/>
      <c r="Q43" s="99"/>
      <c r="R43" s="99"/>
      <c r="S43" s="102"/>
      <c r="T43" s="103"/>
    </row>
    <row r="44" spans="1:20" x14ac:dyDescent="0.25">
      <c r="A44" s="91">
        <v>38</v>
      </c>
      <c r="B44" s="104"/>
      <c r="C44" s="105"/>
      <c r="D44" s="105"/>
      <c r="E44" s="105"/>
      <c r="F44" s="104"/>
      <c r="G44" s="105"/>
      <c r="H44" s="99"/>
      <c r="I44" s="104"/>
      <c r="J44" s="99"/>
      <c r="K44" s="98"/>
      <c r="L44" s="98"/>
      <c r="M44" s="98"/>
      <c r="N44" s="109"/>
      <c r="O44" s="99"/>
      <c r="P44" s="104"/>
      <c r="Q44" s="99"/>
      <c r="R44" s="99"/>
      <c r="S44" s="102"/>
      <c r="T44" s="103"/>
    </row>
    <row r="45" spans="1:20" x14ac:dyDescent="0.25">
      <c r="A45" s="91">
        <v>39</v>
      </c>
      <c r="B45" s="104"/>
      <c r="C45" s="105"/>
      <c r="D45" s="105"/>
      <c r="E45" s="105"/>
      <c r="F45" s="104"/>
      <c r="G45" s="105"/>
      <c r="H45" s="99"/>
      <c r="I45" s="104"/>
      <c r="J45" s="99"/>
      <c r="K45" s="98"/>
      <c r="L45" s="98"/>
      <c r="M45" s="98"/>
      <c r="N45" s="109"/>
      <c r="O45" s="99"/>
      <c r="P45" s="104"/>
      <c r="Q45" s="99"/>
      <c r="R45" s="99"/>
      <c r="S45" s="102"/>
      <c r="T45" s="103"/>
    </row>
    <row r="46" spans="1:20" x14ac:dyDescent="0.25">
      <c r="A46" s="91">
        <v>40</v>
      </c>
      <c r="B46" s="104"/>
      <c r="C46" s="105"/>
      <c r="D46" s="105"/>
      <c r="E46" s="105"/>
      <c r="F46" s="104"/>
      <c r="G46" s="105"/>
      <c r="H46" s="99"/>
      <c r="I46" s="104"/>
      <c r="J46" s="99"/>
      <c r="K46" s="98"/>
      <c r="L46" s="98"/>
      <c r="M46" s="98"/>
      <c r="N46" s="109"/>
      <c r="O46" s="99"/>
      <c r="P46" s="104"/>
      <c r="Q46" s="99"/>
      <c r="R46" s="99"/>
      <c r="S46" s="102"/>
      <c r="T46" s="103"/>
    </row>
    <row r="47" spans="1:20" x14ac:dyDescent="0.25">
      <c r="A47" s="91">
        <v>41</v>
      </c>
      <c r="B47" s="104"/>
      <c r="C47" s="105"/>
      <c r="D47" s="105"/>
      <c r="E47" s="105"/>
      <c r="F47" s="104"/>
      <c r="G47" s="105"/>
      <c r="H47" s="99"/>
      <c r="I47" s="104"/>
      <c r="J47" s="99"/>
      <c r="K47" s="98"/>
      <c r="L47" s="98"/>
      <c r="M47" s="98"/>
      <c r="N47" s="109"/>
      <c r="O47" s="99"/>
      <c r="P47" s="104"/>
      <c r="Q47" s="99"/>
      <c r="R47" s="99"/>
      <c r="S47" s="102"/>
      <c r="T47" s="103"/>
    </row>
    <row r="48" spans="1:20" x14ac:dyDescent="0.25">
      <c r="A48" s="91">
        <v>42</v>
      </c>
      <c r="B48" s="104"/>
      <c r="C48" s="105"/>
      <c r="D48" s="105"/>
      <c r="E48" s="105"/>
      <c r="F48" s="104"/>
      <c r="G48" s="105"/>
      <c r="H48" s="99"/>
      <c r="I48" s="104"/>
      <c r="J48" s="99"/>
      <c r="K48" s="98"/>
      <c r="L48" s="98"/>
      <c r="M48" s="98"/>
      <c r="N48" s="109"/>
      <c r="O48" s="99"/>
      <c r="P48" s="104"/>
      <c r="Q48" s="99"/>
      <c r="R48" s="99"/>
      <c r="S48" s="102"/>
      <c r="T48" s="103"/>
    </row>
    <row r="49" spans="1:20" x14ac:dyDescent="0.25">
      <c r="A49" s="91">
        <v>43</v>
      </c>
      <c r="B49" s="104"/>
      <c r="C49" s="105"/>
      <c r="D49" s="105"/>
      <c r="E49" s="105"/>
      <c r="F49" s="104"/>
      <c r="G49" s="105"/>
      <c r="H49" s="99"/>
      <c r="I49" s="104"/>
      <c r="J49" s="99"/>
      <c r="K49" s="98"/>
      <c r="L49" s="98"/>
      <c r="M49" s="98"/>
      <c r="N49" s="109"/>
      <c r="O49" s="99"/>
      <c r="P49" s="104"/>
      <c r="Q49" s="99"/>
      <c r="R49" s="99"/>
      <c r="S49" s="102"/>
      <c r="T49" s="103"/>
    </row>
    <row r="50" spans="1:20" x14ac:dyDescent="0.25">
      <c r="A50" s="91">
        <v>44</v>
      </c>
      <c r="B50" s="104"/>
      <c r="C50" s="105"/>
      <c r="D50" s="105"/>
      <c r="E50" s="105"/>
      <c r="F50" s="104"/>
      <c r="G50" s="105"/>
      <c r="H50" s="99"/>
      <c r="I50" s="104"/>
      <c r="J50" s="99"/>
      <c r="K50" s="98"/>
      <c r="L50" s="98"/>
      <c r="M50" s="98"/>
      <c r="N50" s="109"/>
      <c r="O50" s="99"/>
      <c r="P50" s="104"/>
      <c r="Q50" s="99"/>
      <c r="R50" s="99"/>
      <c r="S50" s="102"/>
      <c r="T50" s="103"/>
    </row>
    <row r="51" spans="1:20" x14ac:dyDescent="0.25">
      <c r="A51" s="91">
        <v>45</v>
      </c>
      <c r="B51" s="104"/>
      <c r="C51" s="105"/>
      <c r="D51" s="105"/>
      <c r="E51" s="105"/>
      <c r="F51" s="104"/>
      <c r="G51" s="105"/>
      <c r="H51" s="99"/>
      <c r="I51" s="104"/>
      <c r="J51" s="99"/>
      <c r="K51" s="98"/>
      <c r="L51" s="98"/>
      <c r="M51" s="98"/>
      <c r="N51" s="109"/>
      <c r="O51" s="99"/>
      <c r="P51" s="104"/>
      <c r="Q51" s="99"/>
      <c r="R51" s="99"/>
      <c r="S51" s="102"/>
      <c r="T51" s="103"/>
    </row>
    <row r="53" spans="1:20" ht="24.75" customHeight="1" x14ac:dyDescent="0.25">
      <c r="A53" s="68" t="s">
        <v>85</v>
      </c>
      <c r="G53" s="215"/>
      <c r="H53" s="215"/>
      <c r="I53" s="215"/>
      <c r="J53" s="215"/>
      <c r="K53" s="215"/>
      <c r="L53" s="215"/>
      <c r="N53" s="215"/>
      <c r="O53" s="215"/>
      <c r="P53" s="215"/>
      <c r="Q53" s="215"/>
      <c r="R53" s="215"/>
      <c r="S53" s="215"/>
    </row>
    <row r="54" spans="1:20" x14ac:dyDescent="0.25">
      <c r="G54" s="68" t="s">
        <v>86</v>
      </c>
      <c r="N54" s="68" t="s">
        <v>87</v>
      </c>
    </row>
    <row r="55" spans="1:20" ht="23.25" customHeight="1" x14ac:dyDescent="0.25"/>
  </sheetData>
  <mergeCells count="119">
    <mergeCell ref="Q4:T4"/>
    <mergeCell ref="K4:N4"/>
    <mergeCell ref="E4:F4"/>
    <mergeCell ref="H4:I4"/>
    <mergeCell ref="I12:J12"/>
    <mergeCell ref="I13:J13"/>
    <mergeCell ref="B13:E13"/>
    <mergeCell ref="G53:L53"/>
    <mergeCell ref="N53:S53"/>
    <mergeCell ref="D5:G5"/>
    <mergeCell ref="J5:N5"/>
    <mergeCell ref="Q5:T5"/>
    <mergeCell ref="I7:J7"/>
    <mergeCell ref="I8:J8"/>
    <mergeCell ref="I9:J9"/>
    <mergeCell ref="I10:J10"/>
    <mergeCell ref="I11:J11"/>
    <mergeCell ref="I26:J26"/>
    <mergeCell ref="I27:J27"/>
    <mergeCell ref="I28:J28"/>
    <mergeCell ref="N7:O7"/>
    <mergeCell ref="N8:O8"/>
    <mergeCell ref="N9:O9"/>
    <mergeCell ref="N10:O10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N28:O28"/>
    <mergeCell ref="P7:Q7"/>
    <mergeCell ref="P8:Q8"/>
    <mergeCell ref="P9:Q9"/>
    <mergeCell ref="P10:Q10"/>
    <mergeCell ref="P11:Q11"/>
    <mergeCell ref="P12:Q12"/>
    <mergeCell ref="P13:Q13"/>
    <mergeCell ref="N20:O20"/>
    <mergeCell ref="N21:O21"/>
    <mergeCell ref="N22:O22"/>
    <mergeCell ref="N23:O23"/>
    <mergeCell ref="N24:O24"/>
    <mergeCell ref="N25:O25"/>
    <mergeCell ref="N14:O14"/>
    <mergeCell ref="N15:O15"/>
    <mergeCell ref="N16:O16"/>
    <mergeCell ref="N17:O17"/>
    <mergeCell ref="N18:O18"/>
    <mergeCell ref="N19:O19"/>
    <mergeCell ref="P26:Q26"/>
    <mergeCell ref="P27:Q27"/>
    <mergeCell ref="P28:Q28"/>
    <mergeCell ref="P22:Q22"/>
    <mergeCell ref="B7:E7"/>
    <mergeCell ref="F7:H7"/>
    <mergeCell ref="B8:E8"/>
    <mergeCell ref="B9:E9"/>
    <mergeCell ref="B10:E10"/>
    <mergeCell ref="B11:E11"/>
    <mergeCell ref="B12:E12"/>
    <mergeCell ref="P20:Q20"/>
    <mergeCell ref="P21:Q21"/>
    <mergeCell ref="F21:H21"/>
    <mergeCell ref="N11:O11"/>
    <mergeCell ref="N12:O12"/>
    <mergeCell ref="N13:O13"/>
    <mergeCell ref="I20:J20"/>
    <mergeCell ref="I21:J21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N26:O26"/>
    <mergeCell ref="N27:O27"/>
    <mergeCell ref="B26:E26"/>
    <mergeCell ref="B27:E27"/>
    <mergeCell ref="B28:E28"/>
    <mergeCell ref="F8:H8"/>
    <mergeCell ref="F9:H9"/>
    <mergeCell ref="F10:H10"/>
    <mergeCell ref="F11:H11"/>
    <mergeCell ref="F12:H12"/>
    <mergeCell ref="F13:H13"/>
    <mergeCell ref="F14:H14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F22:H22"/>
    <mergeCell ref="F27:H27"/>
    <mergeCell ref="F28:H28"/>
    <mergeCell ref="F23:H23"/>
    <mergeCell ref="F24:H24"/>
    <mergeCell ref="F25:H25"/>
    <mergeCell ref="F26:H26"/>
    <mergeCell ref="F15:H15"/>
    <mergeCell ref="F16:H16"/>
    <mergeCell ref="F17:H17"/>
    <mergeCell ref="F18:H18"/>
    <mergeCell ref="F19:H19"/>
    <mergeCell ref="F20:H20"/>
  </mergeCells>
  <phoneticPr fontId="0" type="noConversion"/>
  <pageMargins left="0.78740157480314965" right="0.39370078740157483" top="0.59055118110236227" bottom="0.39370078740157483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="70" workbookViewId="0">
      <selection activeCell="E22" sqref="E22"/>
    </sheetView>
  </sheetViews>
  <sheetFormatPr baseColWidth="10" defaultRowHeight="15.75" x14ac:dyDescent="0.25"/>
  <cols>
    <col min="1" max="1" width="30.7109375" style="68" customWidth="1"/>
    <col min="2" max="2" width="2.5703125" style="68" customWidth="1"/>
    <col min="3" max="3" width="30.7109375" style="68" customWidth="1"/>
    <col min="4" max="4" width="3.28515625" style="68" customWidth="1"/>
    <col min="5" max="5" width="62.7109375" style="68" customWidth="1"/>
    <col min="6" max="16384" width="11.42578125" style="68"/>
  </cols>
  <sheetData>
    <row r="1" spans="1:5" x14ac:dyDescent="0.25">
      <c r="B1" s="69"/>
      <c r="E1" s="147" t="s">
        <v>130</v>
      </c>
    </row>
    <row r="2" spans="1:5" ht="33" x14ac:dyDescent="0.45">
      <c r="A2" s="70" t="s">
        <v>131</v>
      </c>
      <c r="B2" s="70"/>
    </row>
    <row r="3" spans="1:5" ht="29.25" customHeight="1" x14ac:dyDescent="0.25">
      <c r="A3" s="238"/>
      <c r="B3" s="238"/>
      <c r="C3" s="238"/>
      <c r="E3" s="148"/>
    </row>
    <row r="4" spans="1:5" ht="20.25" customHeight="1" x14ac:dyDescent="0.25">
      <c r="A4" s="238"/>
      <c r="B4" s="238"/>
      <c r="C4" s="238"/>
      <c r="E4" s="149"/>
    </row>
    <row r="5" spans="1:5" ht="20.25" customHeight="1" x14ac:dyDescent="0.25">
      <c r="A5" s="238"/>
      <c r="B5" s="238"/>
      <c r="C5" s="238"/>
      <c r="E5" s="149"/>
    </row>
    <row r="6" spans="1:5" ht="20.25" customHeight="1" x14ac:dyDescent="0.25">
      <c r="A6" s="238"/>
      <c r="B6" s="238"/>
      <c r="C6" s="238"/>
      <c r="E6" s="149"/>
    </row>
    <row r="7" spans="1:5" ht="20.25" customHeight="1" x14ac:dyDescent="0.25">
      <c r="A7" s="238"/>
      <c r="B7" s="238"/>
      <c r="C7" s="238"/>
      <c r="E7" s="149"/>
    </row>
    <row r="8" spans="1:5" ht="20.25" customHeight="1" x14ac:dyDescent="0.25">
      <c r="A8" s="238"/>
      <c r="B8" s="238"/>
      <c r="C8" s="238"/>
      <c r="E8" s="149"/>
    </row>
    <row r="9" spans="1:5" ht="20.25" customHeight="1" x14ac:dyDescent="0.25">
      <c r="A9" s="238"/>
      <c r="B9" s="238"/>
      <c r="C9" s="238"/>
      <c r="E9" s="149"/>
    </row>
    <row r="10" spans="1:5" ht="20.25" customHeight="1" x14ac:dyDescent="0.25">
      <c r="A10" s="238"/>
      <c r="B10" s="238"/>
      <c r="C10" s="238"/>
      <c r="E10" s="149"/>
    </row>
    <row r="11" spans="1:5" ht="20.25" customHeight="1" x14ac:dyDescent="0.25">
      <c r="A11" s="238"/>
      <c r="B11" s="238"/>
      <c r="C11" s="238"/>
      <c r="E11" s="149"/>
    </row>
    <row r="12" spans="1:5" ht="20.25" customHeight="1" x14ac:dyDescent="0.25">
      <c r="A12" s="238"/>
      <c r="B12" s="238"/>
      <c r="C12" s="238"/>
      <c r="E12" s="149"/>
    </row>
    <row r="13" spans="1:5" ht="20.25" customHeight="1" x14ac:dyDescent="0.25">
      <c r="A13" s="238"/>
      <c r="B13" s="238"/>
      <c r="C13" s="238"/>
      <c r="E13" s="149"/>
    </row>
    <row r="14" spans="1:5" ht="20.25" customHeight="1" x14ac:dyDescent="0.25">
      <c r="A14" s="238"/>
      <c r="B14" s="238"/>
      <c r="C14" s="238"/>
      <c r="E14" s="149"/>
    </row>
    <row r="15" spans="1:5" ht="20.25" customHeight="1" x14ac:dyDescent="0.25">
      <c r="A15" s="238"/>
      <c r="B15" s="238"/>
      <c r="C15" s="238"/>
      <c r="E15" s="149"/>
    </row>
    <row r="16" spans="1:5" ht="20.25" customHeight="1" x14ac:dyDescent="0.25">
      <c r="A16" s="238"/>
      <c r="B16" s="238"/>
      <c r="C16" s="238"/>
      <c r="E16" s="149"/>
    </row>
    <row r="17" spans="1:5" ht="20.25" customHeight="1" x14ac:dyDescent="0.25">
      <c r="A17" s="238"/>
      <c r="B17" s="238"/>
      <c r="C17" s="238"/>
      <c r="E17" s="149"/>
    </row>
    <row r="18" spans="1:5" ht="20.25" customHeight="1" x14ac:dyDescent="0.25">
      <c r="A18" s="238"/>
      <c r="B18" s="238"/>
      <c r="C18" s="238"/>
      <c r="E18" s="149"/>
    </row>
    <row r="19" spans="1:5" ht="20.25" customHeight="1" x14ac:dyDescent="0.25">
      <c r="A19" s="238"/>
      <c r="B19" s="238"/>
      <c r="C19" s="238"/>
      <c r="E19" s="149"/>
    </row>
    <row r="20" spans="1:5" ht="20.25" customHeight="1" x14ac:dyDescent="0.25">
      <c r="A20" s="238"/>
      <c r="B20" s="238"/>
      <c r="C20" s="238"/>
      <c r="E20" s="149"/>
    </row>
    <row r="21" spans="1:5" ht="20.25" customHeight="1" x14ac:dyDescent="0.25">
      <c r="A21" s="238"/>
      <c r="B21" s="238"/>
      <c r="C21" s="238"/>
      <c r="E21" s="149"/>
    </row>
    <row r="22" spans="1:5" ht="20.25" customHeight="1" x14ac:dyDescent="0.25">
      <c r="A22" s="238"/>
      <c r="B22" s="238"/>
      <c r="C22" s="238"/>
      <c r="E22" s="149"/>
    </row>
    <row r="24" spans="1:5" ht="20.25" customHeight="1" x14ac:dyDescent="0.25">
      <c r="A24" s="132"/>
      <c r="C24" s="150"/>
      <c r="E24" s="132"/>
    </row>
    <row r="25" spans="1:5" x14ac:dyDescent="0.25">
      <c r="A25" s="116" t="s">
        <v>49</v>
      </c>
      <c r="B25" s="116"/>
      <c r="C25" s="68" t="s">
        <v>48</v>
      </c>
      <c r="E25" s="116" t="s">
        <v>44</v>
      </c>
    </row>
  </sheetData>
  <sheetProtection sheet="1" objects="1" scenarios="1"/>
  <mergeCells count="20">
    <mergeCell ref="A19:C19"/>
    <mergeCell ref="A20:C20"/>
    <mergeCell ref="A21:C21"/>
    <mergeCell ref="A22:C22"/>
    <mergeCell ref="A15:C15"/>
    <mergeCell ref="A16:C16"/>
    <mergeCell ref="A17:C17"/>
    <mergeCell ref="A18:C18"/>
    <mergeCell ref="A12:C12"/>
    <mergeCell ref="A13:C13"/>
    <mergeCell ref="A14:C14"/>
    <mergeCell ref="A7:C7"/>
    <mergeCell ref="A8:C8"/>
    <mergeCell ref="A9:C9"/>
    <mergeCell ref="A10:C10"/>
    <mergeCell ref="A3:C3"/>
    <mergeCell ref="A4:C4"/>
    <mergeCell ref="A5:C5"/>
    <mergeCell ref="A6:C6"/>
    <mergeCell ref="A11:C11"/>
  </mergeCells>
  <phoneticPr fontId="0" type="noConversion"/>
  <pageMargins left="0.59055118110236227" right="0.39370078740157483" top="0.59055118110236227" bottom="0.59055118110236227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2</vt:i4>
      </vt:variant>
    </vt:vector>
  </HeadingPairs>
  <TitlesOfParts>
    <vt:vector size="12" baseType="lpstr">
      <vt:lpstr>Klubbinfo</vt:lpstr>
      <vt:lpstr>Medlemmer</vt:lpstr>
      <vt:lpstr>Årsplan</vt:lpstr>
      <vt:lpstr>Budsjett</vt:lpstr>
      <vt:lpstr>Bilag</vt:lpstr>
      <vt:lpstr>Regnskap</vt:lpstr>
      <vt:lpstr>B etterinm</vt:lpstr>
      <vt:lpstr>A innm.</vt:lpstr>
      <vt:lpstr>Revisor</vt:lpstr>
      <vt:lpstr>Inventar</vt:lpstr>
      <vt:lpstr>Bilag!Utskriftsområde</vt:lpstr>
      <vt:lpstr>Bilag!Utskriftstitler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MEDLEM4H</dc:title>
  <dc:subject>Medlemsliste</dc:subject>
  <dc:creator>Jan Birger Oland</dc:creator>
  <cp:keywords>Friskus 4H, medlemsliste</cp:keywords>
  <cp:lastModifiedBy>Synsam Drecker Optikk Storslett</cp:lastModifiedBy>
  <cp:lastPrinted>2014-03-19T15:44:55Z</cp:lastPrinted>
  <dcterms:created xsi:type="dcterms:W3CDTF">1997-05-28T19:35:15Z</dcterms:created>
  <dcterms:modified xsi:type="dcterms:W3CDTF">2014-03-19T15:45:23Z</dcterms:modified>
</cp:coreProperties>
</file>